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№14\"/>
    </mc:Choice>
  </mc:AlternateContent>
  <bookViews>
    <workbookView xWindow="-105" yWindow="-105" windowWidth="19425" windowHeight="10425" activeTab="4"/>
  </bookViews>
  <sheets>
    <sheet name="5-11 класс" sheetId="2" r:id="rId1"/>
    <sheet name="1-4 ОВЗ" sheetId="3" r:id="rId2"/>
    <sheet name="5-11 ОВЗ" sheetId="4" r:id="rId3"/>
    <sheet name="Фенилкетонуриевая диета" sheetId="7" r:id="rId4"/>
    <sheet name="доп.питание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C16" i="4"/>
  <c r="C16" i="3"/>
  <c r="C4" i="2"/>
  <c r="E21" i="7" l="1"/>
  <c r="E18" i="7"/>
  <c r="E17" i="7"/>
  <c r="C17" i="7"/>
  <c r="E15" i="7"/>
  <c r="C15" i="7"/>
  <c r="E14" i="7"/>
  <c r="C14" i="7"/>
  <c r="E6" i="7"/>
  <c r="C6" i="7"/>
  <c r="E4" i="7"/>
  <c r="C21" i="4" l="1"/>
  <c r="E20" i="4"/>
  <c r="C20" i="4"/>
  <c r="E19" i="4"/>
  <c r="C19" i="4"/>
  <c r="E18" i="4"/>
  <c r="C18" i="4"/>
  <c r="E16" i="4"/>
  <c r="E15" i="4"/>
  <c r="C15" i="4"/>
  <c r="E7" i="4"/>
  <c r="C7" i="4"/>
  <c r="E5" i="4"/>
  <c r="C5" i="4"/>
  <c r="E4" i="4"/>
  <c r="C4" i="4"/>
  <c r="C21" i="3"/>
  <c r="E20" i="3"/>
  <c r="C20" i="3"/>
  <c r="E19" i="3"/>
  <c r="C19" i="3"/>
  <c r="E18" i="3"/>
  <c r="C18" i="3"/>
  <c r="E16" i="3"/>
  <c r="E15" i="3"/>
  <c r="C15" i="3"/>
  <c r="E7" i="3"/>
  <c r="C7" i="3"/>
  <c r="E4" i="3"/>
  <c r="C4" i="3"/>
  <c r="E9" i="2"/>
  <c r="C7" i="2"/>
  <c r="E6" i="2"/>
  <c r="C6" i="2"/>
  <c r="C5" i="2"/>
  <c r="E4" i="2"/>
  <c r="C21" i="5" l="1"/>
  <c r="C20" i="5"/>
  <c r="C19" i="5"/>
  <c r="C18" i="5"/>
  <c r="C16" i="5"/>
  <c r="C15" i="5"/>
  <c r="C14" i="5"/>
  <c r="E11" i="5"/>
  <c r="E10" i="5"/>
  <c r="E9" i="5"/>
  <c r="E7" i="5" l="1"/>
  <c r="C7" i="5"/>
  <c r="E5" i="5"/>
  <c r="E4" i="5"/>
  <c r="C4" i="5"/>
  <c r="C10" i="5" l="1"/>
  <c r="C9" i="5"/>
</calcChain>
</file>

<file path=xl/sharedStrings.xml><?xml version="1.0" encoding="utf-8"?>
<sst xmlns="http://schemas.openxmlformats.org/spreadsheetml/2006/main" count="247" uniqueCount="73">
  <si>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</si>
  <si>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</si>
  <si>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</si>
  <si>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</si>
  <si>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</si>
  <si>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</si>
  <si>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</si>
  <si>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</si>
  <si>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</si>
  <si>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</si>
  <si>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</si>
  <si>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</si>
  <si>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</si>
  <si>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</si>
  <si>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</si>
  <si>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</si>
  <si>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</si>
  <si>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</si>
  <si>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</si>
  <si>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</si>
  <si>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</si>
  <si>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</si>
  <si>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</si>
  <si>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</si>
  <si>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Макаронные изделия отварные</t>
  </si>
  <si>
    <t>Чай с лимоном (вариант 2)</t>
  </si>
  <si>
    <t>Фрукты</t>
  </si>
  <si>
    <t>гор.напиток</t>
  </si>
  <si>
    <t>Каша геркулесовая молочная с маслом сливочным</t>
  </si>
  <si>
    <t>Сыр (порциями)</t>
  </si>
  <si>
    <t>Суп из овощей со сметаной</t>
  </si>
  <si>
    <t>Сок</t>
  </si>
  <si>
    <t>Ккал.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</si>
  <si>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</si>
  <si>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</si>
  <si>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</si>
  <si>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</si>
  <si>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</si>
  <si>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</si>
  <si>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</si>
  <si>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</si>
  <si>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Масло сливочное</t>
  </si>
  <si>
    <t>46/3</t>
  </si>
  <si>
    <t>4/13</t>
  </si>
  <si>
    <t>29/10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</si>
  <si>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</si>
  <si>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</si>
  <si>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</si>
  <si>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</si>
  <si>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</si>
  <si>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</si>
  <si>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</si>
  <si>
    <t>Дата</t>
  </si>
  <si>
    <t>закуска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</si>
  <si>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</si>
  <si>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</si>
  <si>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</si>
  <si>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</si>
  <si>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</si>
  <si>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</si>
  <si>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</si>
  <si>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МБОУ СОШ  № 14 11 и ст</t>
  </si>
  <si>
    <t>МБОУ СОШ № 14 ДОВЗ 7-10 лет</t>
  </si>
  <si>
    <t>МБОУ СОШ № 14 ДОВЗ 12 и ст</t>
  </si>
  <si>
    <t>МБОУ СОШ № 14 Фенилкетонуриевая диета</t>
  </si>
  <si>
    <t>Свекла тушеная с яблоками б/б</t>
  </si>
  <si>
    <t>Чай с лимоном</t>
  </si>
  <si>
    <t>Салат из белокочанной капусты с яблоками и растительным маслом</t>
  </si>
  <si>
    <t>Суп овощной вегетарианский б/б</t>
  </si>
  <si>
    <t>Рагу из овощей  (вариант 2 без глютена)</t>
  </si>
  <si>
    <t>Яблоки</t>
  </si>
  <si>
    <t>МБОУ СОШ № 14 Дополнительное питание</t>
  </si>
  <si>
    <t>Печень по-строгановски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</si>
</sst>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0" borderId="19" xfId="0" applyBorder="1" applyAlignment="1">
      <alignment horizontal="center" vertical="center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1" xfId="0" applyFont="1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22" xfId="0" applyNumberFormat="1" applyFont="1" applyFill="1" applyBorder="1" applyProtection="1">
      <protection locked="0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3" fillId="0" borderId="21" xfId="0" applyFont="1" applyBorder="1" applyAlignment="1">
      <alignment wrapText="1"/>
    </xf>
    <xf numFmtId="2" fontId="3" fillId="0" borderId="21" xfId="0" applyNumberFormat="1" applyFont="1" applyBorder="1"/>
    <xf numFmtId="0" fontId="3" fillId="0" borderId="1" xfId="0" applyFont="1" applyBorder="1"/>
    <xf numFmtId="2" fontId="0" fillId="3" borderId="9" xfId="0" applyNumberFormat="1" applyFill="1" applyBorder="1" applyProtection="1">
      <protection locked="0"/>
    </xf>
    <xf numFmtId="1" fontId="3" fillId="0" borderId="16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0" fillId="0" borderId="23" xfId="0" applyBorder="1" applyAlignment="1">
      <alignment horizontal="center" vertical="center"/>
    </xf>
    <xf numFmtId="0" fontId="0" fillId="3" borderId="23" xfId="0" applyFill="1" applyBorder="1" applyProtection="1">
      <protection locked="0"/>
    </xf>
    <xf numFmtId="1" fontId="3" fillId="0" borderId="21" xfId="0" applyNumberFormat="1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3" borderId="16" xfId="0" applyFont="1" applyFill="1" applyBorder="1"/>
    <xf numFmtId="0" fontId="3" fillId="3" borderId="16" xfId="0" applyFont="1" applyFill="1" applyBorder="1" applyAlignment="1">
      <alignment wrapText="1"/>
    </xf>
    <xf numFmtId="2" fontId="3" fillId="3" borderId="16" xfId="0" applyNumberFormat="1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2" fontId="3" fillId="3" borderId="1" xfId="0" applyNumberFormat="1" applyFont="1" applyFill="1" applyBorder="1"/>
    <xf numFmtId="2" fontId="1" fillId="3" borderId="1" xfId="0" applyNumberFormat="1" applyFont="1" applyFill="1" applyBorder="1"/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2" fontId="1" fillId="3" borderId="16" xfId="0" applyNumberFormat="1" applyFont="1" applyFill="1" applyBorder="1"/>
    <xf numFmtId="1" fontId="1" fillId="3" borderId="1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6" fontId="3" fillId="0" borderId="1" xfId="0" applyNumberFormat="1" applyFont="1" applyBorder="1"/>
    <xf numFmtId="16" fontId="3" fillId="0" borderId="16" xfId="0" applyNumberFormat="1" applyFont="1" applyBorder="1"/>
    <xf numFmtId="14" fontId="0" fillId="2" borderId="1" xfId="0" applyNumberFormat="1" applyFill="1" applyBorder="1" applyProtection="1">
      <protection locked="0"/>
    </xf>
    <xf numFmtId="0" fontId="0" fillId="0" borderId="24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0" fontId="0" fillId="3" borderId="5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3" borderId="22" xfId="0" applyFill="1" applyBorder="1"/>
    <xf numFmtId="0" fontId="1" fillId="3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3" fillId="2" borderId="16" xfId="0" applyFont="1" applyFill="1" applyBorder="1" applyAlignment="1">
      <alignment wrapText="1"/>
    </xf>
    <xf numFmtId="2" fontId="3" fillId="2" borderId="16" xfId="0" applyNumberFormat="1" applyFont="1" applyFill="1" applyBorder="1"/>
    <xf numFmtId="0" fontId="0" fillId="2" borderId="4" xfId="0" applyFill="1" applyBorder="1"/>
    <xf numFmtId="2" fontId="2" fillId="2" borderId="4" xfId="0" applyNumberFormat="1" applyFont="1" applyFill="1" applyBorder="1" applyProtection="1">
      <protection locked="0"/>
    </xf>
    <xf numFmtId="0" fontId="0" fillId="2" borderId="0" xfId="0" applyFill="1"/>
    <xf numFmtId="2" fontId="2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C4" sqref="C4:D4"/>
    </sheetView>
  </sheetViews>
  <sheetFormatPr defaultRowHeight="15" x14ac:dyDescent="0.25"/>
  <cols>
    <col min="4" max="4" width="37" customWidth="1"/>
    <col min="10" max="10" width="10.140625" bestFit="1" customWidth="1"/>
  </cols>
  <sheetData>
    <row r="1" spans="1:10" x14ac:dyDescent="0.25">
      <c r="A1" t="s">
        <v>0</v>
      </c>
      <c r="B1" s="97" t="s">
        <v>61</v>
      </c>
      <c r="C1" s="98"/>
      <c r="D1" s="99"/>
      <c r="E1" t="s">
        <v>17</v>
      </c>
      <c r="F1" s="16"/>
      <c r="I1" t="s">
        <v>52</v>
      </c>
      <c r="J1" s="68">
        <v>46154</v>
      </c>
    </row>
    <row r="2" spans="1:10" ht="15.75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x14ac:dyDescent="0.25">
      <c r="A4" s="69" t="s">
        <v>9</v>
      </c>
      <c r="B4" s="3" t="s">
        <v>10</v>
      </c>
      <c r="C4" s="52" t="str">
        <f>"9/8"</f>
        <v>9/8</v>
      </c>
      <c r="D4" s="53" t="s">
        <v>72</v>
      </c>
      <c r="E4" s="35" t="str">
        <f>"100"</f>
        <v>100</v>
      </c>
      <c r="F4" s="27">
        <v>64.59</v>
      </c>
      <c r="G4" s="35">
        <v>141.5</v>
      </c>
      <c r="H4" s="35">
        <v>17.850000000000001</v>
      </c>
      <c r="I4" s="35">
        <v>5.53</v>
      </c>
      <c r="J4" s="35">
        <v>5.37</v>
      </c>
    </row>
    <row r="5" spans="1:10" ht="15.75" x14ac:dyDescent="0.25">
      <c r="A5" s="4"/>
      <c r="B5" s="2"/>
      <c r="C5" s="33" t="str">
        <f>"46/3"</f>
        <v>46/3</v>
      </c>
      <c r="D5" s="34" t="s">
        <v>24</v>
      </c>
      <c r="E5" s="38">
        <v>180</v>
      </c>
      <c r="F5" s="28">
        <v>19.14</v>
      </c>
      <c r="G5" s="25">
        <v>220.7282094</v>
      </c>
      <c r="H5" s="25">
        <v>6.36</v>
      </c>
      <c r="I5" s="25">
        <v>3.57</v>
      </c>
      <c r="J5" s="25">
        <v>40.93</v>
      </c>
    </row>
    <row r="6" spans="1:10" ht="15.75" x14ac:dyDescent="0.25">
      <c r="A6" s="4"/>
      <c r="B6" s="1" t="s">
        <v>27</v>
      </c>
      <c r="C6" s="33" t="str">
        <f>"29/10"</f>
        <v>29/10</v>
      </c>
      <c r="D6" s="34" t="s">
        <v>25</v>
      </c>
      <c r="E6" s="35" t="str">
        <f>"180"</f>
        <v>180</v>
      </c>
      <c r="F6" s="29">
        <v>9</v>
      </c>
      <c r="G6" s="35">
        <v>18.47728273170733</v>
      </c>
      <c r="H6" s="35">
        <v>0.11</v>
      </c>
      <c r="I6" s="35">
        <v>0.02</v>
      </c>
      <c r="J6" s="35">
        <v>4.5599999999999996</v>
      </c>
    </row>
    <row r="7" spans="1:10" ht="15.75" x14ac:dyDescent="0.25">
      <c r="A7" s="4"/>
      <c r="B7" s="1" t="s">
        <v>18</v>
      </c>
      <c r="C7" s="33" t="str">
        <f>"-"</f>
        <v>-</v>
      </c>
      <c r="D7" s="34" t="s">
        <v>21</v>
      </c>
      <c r="E7" s="38">
        <v>30</v>
      </c>
      <c r="F7" s="29">
        <v>3.28</v>
      </c>
      <c r="G7" s="25">
        <v>67.170299999999997</v>
      </c>
      <c r="H7" s="25">
        <v>1.98</v>
      </c>
      <c r="I7" s="25">
        <v>0.2</v>
      </c>
      <c r="J7" s="25">
        <v>14.07</v>
      </c>
    </row>
    <row r="8" spans="1:10" ht="15.75" x14ac:dyDescent="0.25">
      <c r="A8" s="4"/>
      <c r="B8" s="1" t="s">
        <v>16</v>
      </c>
      <c r="C8" s="2"/>
      <c r="D8" s="34" t="s">
        <v>26</v>
      </c>
      <c r="E8" s="38">
        <v>150</v>
      </c>
      <c r="F8" s="39">
        <v>39.659999999999997</v>
      </c>
      <c r="G8" s="41">
        <v>53.547999999999995</v>
      </c>
      <c r="H8" s="41">
        <v>0.44</v>
      </c>
      <c r="I8" s="41">
        <v>0.44</v>
      </c>
      <c r="J8" s="41">
        <v>12.76</v>
      </c>
    </row>
    <row r="9" spans="1:10" ht="15.75" x14ac:dyDescent="0.25">
      <c r="A9" s="4"/>
      <c r="B9" s="2"/>
      <c r="C9" s="2"/>
      <c r="D9" s="34" t="s">
        <v>23</v>
      </c>
      <c r="E9" s="35" t="str">
        <f>"30"</f>
        <v>30</v>
      </c>
      <c r="F9" s="29">
        <v>3.28</v>
      </c>
      <c r="G9" s="35">
        <v>58.013999999999996</v>
      </c>
      <c r="H9" s="35">
        <v>1.98</v>
      </c>
      <c r="I9" s="35">
        <v>0.36</v>
      </c>
      <c r="J9" s="35">
        <v>12.51</v>
      </c>
    </row>
    <row r="10" spans="1:10" ht="15.75" thickBot="1" x14ac:dyDescent="0.3">
      <c r="A10" s="5"/>
      <c r="B10" s="6"/>
      <c r="C10" s="6"/>
      <c r="D10" s="21"/>
      <c r="E10" s="76"/>
      <c r="F10" s="18"/>
      <c r="G10" s="12"/>
      <c r="H10" s="12"/>
      <c r="I10" s="12"/>
      <c r="J10" s="13"/>
    </row>
    <row r="11" spans="1:10" x14ac:dyDescent="0.25">
      <c r="A11" s="69" t="s">
        <v>11</v>
      </c>
      <c r="B11" s="77" t="s">
        <v>16</v>
      </c>
      <c r="C11" s="70"/>
      <c r="D11" s="71"/>
      <c r="E11" s="72"/>
      <c r="F11" s="73"/>
      <c r="G11" s="74"/>
      <c r="H11" s="74"/>
      <c r="I11" s="74"/>
      <c r="J11" s="75"/>
    </row>
    <row r="12" spans="1:10" x14ac:dyDescent="0.25">
      <c r="A12" s="4"/>
      <c r="B12" s="2"/>
      <c r="C12" s="2"/>
      <c r="D12" s="20"/>
      <c r="E12" s="16"/>
      <c r="F12" s="17"/>
      <c r="G12" s="10"/>
      <c r="H12" s="10"/>
      <c r="I12" s="10"/>
      <c r="J12" s="11"/>
    </row>
    <row r="13" spans="1:10" ht="15.75" thickBot="1" x14ac:dyDescent="0.3">
      <c r="A13" s="5"/>
      <c r="B13" s="6"/>
      <c r="C13" s="6"/>
      <c r="D13" s="21"/>
      <c r="E13" s="76"/>
      <c r="F13" s="18"/>
      <c r="G13" s="12"/>
      <c r="H13" s="12"/>
      <c r="I13" s="12"/>
      <c r="J13" s="13"/>
    </row>
    <row r="14" spans="1:10" x14ac:dyDescent="0.25">
      <c r="A14" s="4" t="s">
        <v>12</v>
      </c>
      <c r="B14" s="37" t="s">
        <v>53</v>
      </c>
      <c r="C14" s="78"/>
      <c r="D14" s="79"/>
      <c r="E14" s="80"/>
      <c r="F14" s="19"/>
      <c r="G14" s="14"/>
      <c r="H14" s="14"/>
      <c r="I14" s="14"/>
      <c r="J14" s="15"/>
    </row>
    <row r="15" spans="1:10" x14ac:dyDescent="0.25">
      <c r="A15" s="4"/>
      <c r="B15" s="1" t="s">
        <v>13</v>
      </c>
      <c r="C15" s="2"/>
      <c r="D15" s="20"/>
      <c r="E15" s="16"/>
      <c r="F15" s="17"/>
      <c r="G15" s="10"/>
      <c r="H15" s="10"/>
      <c r="I15" s="10"/>
      <c r="J15" s="11"/>
    </row>
    <row r="16" spans="1:10" x14ac:dyDescent="0.25">
      <c r="A16" s="4"/>
      <c r="B16" s="1" t="s">
        <v>14</v>
      </c>
      <c r="C16" s="2"/>
      <c r="D16" s="20"/>
      <c r="E16" s="16"/>
      <c r="F16" s="17"/>
      <c r="G16" s="10"/>
      <c r="H16" s="10"/>
      <c r="I16" s="10"/>
      <c r="J16" s="11"/>
    </row>
    <row r="17" spans="1:10" x14ac:dyDescent="0.25">
      <c r="A17" s="4"/>
      <c r="B17" s="1" t="s">
        <v>15</v>
      </c>
      <c r="C17" s="2"/>
      <c r="D17" s="20"/>
      <c r="E17" s="16"/>
      <c r="F17" s="17"/>
      <c r="G17" s="10"/>
      <c r="H17" s="10"/>
      <c r="I17" s="10"/>
      <c r="J17" s="11"/>
    </row>
    <row r="18" spans="1:10" x14ac:dyDescent="0.25">
      <c r="A18" s="4"/>
      <c r="B18" s="1" t="s">
        <v>22</v>
      </c>
      <c r="C18" s="2"/>
      <c r="D18" s="20"/>
      <c r="E18" s="16"/>
      <c r="F18" s="17"/>
      <c r="G18" s="10"/>
      <c r="H18" s="10"/>
      <c r="I18" s="10"/>
      <c r="J18" s="11"/>
    </row>
    <row r="19" spans="1:10" x14ac:dyDescent="0.25">
      <c r="A19" s="4"/>
      <c r="B19" s="1" t="s">
        <v>54</v>
      </c>
      <c r="C19" s="2"/>
      <c r="D19" s="20"/>
      <c r="E19" s="16"/>
      <c r="F19" s="17"/>
      <c r="G19" s="10"/>
      <c r="H19" s="10"/>
      <c r="I19" s="10"/>
      <c r="J19" s="11"/>
    </row>
    <row r="20" spans="1:10" x14ac:dyDescent="0.25">
      <c r="A20" s="4"/>
      <c r="B20" s="1" t="s">
        <v>55</v>
      </c>
      <c r="C20" s="2"/>
      <c r="D20" s="20"/>
      <c r="E20" s="16"/>
      <c r="F20" s="17"/>
      <c r="G20" s="10"/>
      <c r="H20" s="10"/>
      <c r="I20" s="10"/>
      <c r="J20" s="11"/>
    </row>
    <row r="21" spans="1:10" x14ac:dyDescent="0.25">
      <c r="A21" s="4"/>
      <c r="B21" s="81"/>
      <c r="C21" s="81"/>
      <c r="D21" s="82"/>
      <c r="E21" s="83"/>
      <c r="F21" s="84"/>
      <c r="G21" s="85"/>
      <c r="H21" s="85"/>
      <c r="I21" s="85"/>
      <c r="J21" s="86"/>
    </row>
    <row r="22" spans="1:10" ht="15.75" thickBot="1" x14ac:dyDescent="0.3">
      <c r="A22" s="5"/>
      <c r="B22" s="6"/>
      <c r="C22" s="6"/>
      <c r="D22" s="21"/>
      <c r="E22" s="76"/>
      <c r="F22" s="18"/>
      <c r="G22" s="12"/>
      <c r="H22" s="12"/>
      <c r="I22" s="12"/>
      <c r="J22" s="13"/>
    </row>
    <row r="23" spans="1:10" x14ac:dyDescent="0.25">
      <c r="A23" s="69" t="s">
        <v>56</v>
      </c>
      <c r="B23" s="77" t="s">
        <v>57</v>
      </c>
      <c r="C23" s="70"/>
      <c r="D23" s="71"/>
      <c r="E23" s="72"/>
      <c r="F23" s="73"/>
      <c r="G23" s="74"/>
      <c r="H23" s="74"/>
      <c r="I23" s="74"/>
      <c r="J23" s="75"/>
    </row>
    <row r="24" spans="1:10" x14ac:dyDescent="0.25">
      <c r="A24" s="4"/>
      <c r="B24" s="24" t="s">
        <v>22</v>
      </c>
      <c r="C24" s="2"/>
      <c r="D24" s="20"/>
      <c r="E24" s="16"/>
      <c r="F24" s="17"/>
      <c r="G24" s="10"/>
      <c r="H24" s="10"/>
      <c r="I24" s="10"/>
      <c r="J24" s="11"/>
    </row>
    <row r="25" spans="1:10" x14ac:dyDescent="0.25">
      <c r="A25" s="4"/>
      <c r="B25" s="81"/>
      <c r="C25" s="81"/>
      <c r="D25" s="82"/>
      <c r="E25" s="83"/>
      <c r="F25" s="84"/>
      <c r="G25" s="85"/>
      <c r="H25" s="85"/>
      <c r="I25" s="85"/>
      <c r="J25" s="86"/>
    </row>
    <row r="26" spans="1:10" ht="15.75" thickBot="1" x14ac:dyDescent="0.3">
      <c r="A26" s="5"/>
      <c r="B26" s="6"/>
      <c r="C26" s="6"/>
      <c r="D26" s="21"/>
      <c r="E26" s="76"/>
      <c r="F26" s="18"/>
      <c r="G26" s="12"/>
      <c r="H26" s="12"/>
      <c r="I26" s="12"/>
      <c r="J26" s="13"/>
    </row>
    <row r="27" spans="1:10" x14ac:dyDescent="0.25">
      <c r="A27" s="4" t="s">
        <v>58</v>
      </c>
      <c r="B27" s="3" t="s">
        <v>10</v>
      </c>
      <c r="C27" s="78"/>
      <c r="D27" s="79"/>
      <c r="E27" s="80"/>
      <c r="F27" s="19"/>
      <c r="G27" s="14"/>
      <c r="H27" s="14"/>
      <c r="I27" s="14"/>
      <c r="J27" s="15"/>
    </row>
    <row r="28" spans="1:10" x14ac:dyDescent="0.25">
      <c r="A28" s="4"/>
      <c r="B28" s="1" t="s">
        <v>15</v>
      </c>
      <c r="C28" s="2"/>
      <c r="D28" s="20"/>
      <c r="E28" s="16"/>
      <c r="F28" s="17"/>
      <c r="G28" s="10"/>
      <c r="H28" s="10"/>
      <c r="I28" s="10"/>
      <c r="J28" s="11"/>
    </row>
    <row r="29" spans="1:10" x14ac:dyDescent="0.25">
      <c r="A29" s="4"/>
      <c r="B29" s="1" t="s">
        <v>22</v>
      </c>
      <c r="C29" s="2"/>
      <c r="D29" s="20"/>
      <c r="E29" s="16"/>
      <c r="F29" s="17"/>
      <c r="G29" s="10"/>
      <c r="H29" s="10"/>
      <c r="I29" s="10"/>
      <c r="J29" s="11"/>
    </row>
    <row r="30" spans="1:10" x14ac:dyDescent="0.25">
      <c r="A30" s="4"/>
      <c r="B30" s="1" t="s">
        <v>18</v>
      </c>
      <c r="C30" s="2"/>
      <c r="D30" s="20"/>
      <c r="E30" s="16"/>
      <c r="F30" s="17"/>
      <c r="G30" s="10"/>
      <c r="H30" s="10"/>
      <c r="I30" s="10"/>
      <c r="J30" s="11"/>
    </row>
    <row r="31" spans="1:10" x14ac:dyDescent="0.25">
      <c r="A31" s="4"/>
      <c r="B31" s="81"/>
      <c r="C31" s="81"/>
      <c r="D31" s="82"/>
      <c r="E31" s="83"/>
      <c r="F31" s="84"/>
      <c r="G31" s="85"/>
      <c r="H31" s="85"/>
      <c r="I31" s="85"/>
      <c r="J31" s="86"/>
    </row>
    <row r="32" spans="1:10" ht="15.75" thickBot="1" x14ac:dyDescent="0.3">
      <c r="A32" s="5"/>
      <c r="B32" s="6"/>
      <c r="C32" s="6"/>
      <c r="D32" s="21"/>
      <c r="E32" s="76"/>
      <c r="F32" s="18"/>
      <c r="G32" s="12"/>
      <c r="H32" s="12"/>
      <c r="I32" s="12"/>
      <c r="J32" s="13"/>
    </row>
    <row r="33" spans="1:10" x14ac:dyDescent="0.25">
      <c r="A33" s="69" t="s">
        <v>59</v>
      </c>
      <c r="B33" s="77" t="s">
        <v>60</v>
      </c>
      <c r="C33" s="70"/>
      <c r="D33" s="71"/>
      <c r="E33" s="72"/>
      <c r="F33" s="73"/>
      <c r="G33" s="74"/>
      <c r="H33" s="74"/>
      <c r="I33" s="74"/>
      <c r="J33" s="75"/>
    </row>
    <row r="34" spans="1:10" x14ac:dyDescent="0.25">
      <c r="A34" s="4"/>
      <c r="B34" s="24" t="s">
        <v>57</v>
      </c>
      <c r="C34" s="78"/>
      <c r="D34" s="79"/>
      <c r="E34" s="80"/>
      <c r="F34" s="19"/>
      <c r="G34" s="14"/>
      <c r="H34" s="14"/>
      <c r="I34" s="14"/>
      <c r="J34" s="15"/>
    </row>
    <row r="35" spans="1:10" x14ac:dyDescent="0.25">
      <c r="A35" s="4"/>
      <c r="B35" s="24" t="s">
        <v>22</v>
      </c>
      <c r="C35" s="2"/>
      <c r="D35" s="20"/>
      <c r="E35" s="16"/>
      <c r="F35" s="17"/>
      <c r="G35" s="10"/>
      <c r="H35" s="10"/>
      <c r="I35" s="10"/>
      <c r="J35" s="11"/>
    </row>
    <row r="36" spans="1:10" x14ac:dyDescent="0.25">
      <c r="A36" s="4"/>
      <c r="B36" s="87" t="s">
        <v>16</v>
      </c>
      <c r="C36" s="81"/>
      <c r="D36" s="82"/>
      <c r="E36" s="83"/>
      <c r="F36" s="84"/>
      <c r="G36" s="85"/>
      <c r="H36" s="85"/>
      <c r="I36" s="85"/>
      <c r="J36" s="86"/>
    </row>
    <row r="37" spans="1:10" x14ac:dyDescent="0.25">
      <c r="A37" s="4"/>
      <c r="B37" s="81"/>
      <c r="C37" s="81"/>
      <c r="D37" s="82"/>
      <c r="E37" s="83"/>
      <c r="F37" s="84"/>
      <c r="G37" s="85"/>
      <c r="H37" s="85"/>
      <c r="I37" s="85"/>
      <c r="J37" s="86"/>
    </row>
    <row r="38" spans="1:10" ht="15.75" thickBot="1" x14ac:dyDescent="0.3">
      <c r="A38" s="5"/>
      <c r="B38" s="6"/>
      <c r="C38" s="6"/>
      <c r="D38" s="21"/>
      <c r="E38" s="76"/>
      <c r="F38" s="18"/>
      <c r="G38" s="12"/>
      <c r="H38" s="12"/>
      <c r="I38" s="12"/>
      <c r="J38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C16" sqref="C16:D16"/>
    </sheetView>
  </sheetViews>
  <sheetFormatPr defaultRowHeight="15" x14ac:dyDescent="0.25"/>
  <cols>
    <col min="4" max="4" width="34.42578125" customWidth="1"/>
    <col min="7" max="7" width="13.140625" customWidth="1"/>
    <col min="10" max="10" width="10.140625" bestFit="1" customWidth="1"/>
  </cols>
  <sheetData>
    <row r="1" spans="1:10" x14ac:dyDescent="0.25">
      <c r="A1" t="s">
        <v>0</v>
      </c>
      <c r="B1" s="97" t="s">
        <v>62</v>
      </c>
      <c r="C1" s="98"/>
      <c r="D1" s="99"/>
      <c r="E1" t="s">
        <v>17</v>
      </c>
      <c r="F1" s="16"/>
      <c r="I1" t="s">
        <v>52</v>
      </c>
      <c r="J1" s="68">
        <v>46154</v>
      </c>
    </row>
    <row r="2" spans="1:10" ht="15.75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1.5" x14ac:dyDescent="0.25">
      <c r="A4" s="69" t="s">
        <v>9</v>
      </c>
      <c r="B4" s="3" t="s">
        <v>10</v>
      </c>
      <c r="C4" s="61" t="str">
        <f>"8/4"</f>
        <v>8/4</v>
      </c>
      <c r="D4" s="62" t="s">
        <v>28</v>
      </c>
      <c r="E4" s="63" t="str">
        <f>"200"</f>
        <v>200</v>
      </c>
      <c r="F4" s="27">
        <v>50.87</v>
      </c>
      <c r="G4" s="63">
        <v>205.60567799999995</v>
      </c>
      <c r="H4" s="63">
        <v>6.38</v>
      </c>
      <c r="I4" s="63">
        <v>7.41</v>
      </c>
      <c r="J4" s="63">
        <v>29.16</v>
      </c>
    </row>
    <row r="5" spans="1:10" ht="15.75" x14ac:dyDescent="0.25">
      <c r="A5" s="4"/>
      <c r="B5" s="2"/>
      <c r="C5" s="61" t="s">
        <v>43</v>
      </c>
      <c r="D5" s="62" t="s">
        <v>29</v>
      </c>
      <c r="E5" s="64">
        <v>20</v>
      </c>
      <c r="F5" s="28">
        <v>35.06</v>
      </c>
      <c r="G5" s="63">
        <v>70.12</v>
      </c>
      <c r="H5" s="63">
        <v>5.26</v>
      </c>
      <c r="I5" s="63">
        <v>5.32</v>
      </c>
      <c r="J5" s="63">
        <v>0</v>
      </c>
    </row>
    <row r="6" spans="1:10" ht="15.75" x14ac:dyDescent="0.25">
      <c r="A6" s="4"/>
      <c r="B6" s="1" t="s">
        <v>27</v>
      </c>
      <c r="C6" s="61" t="s">
        <v>44</v>
      </c>
      <c r="D6" s="62" t="s">
        <v>25</v>
      </c>
      <c r="E6" s="64">
        <v>200</v>
      </c>
      <c r="F6" s="29">
        <v>9</v>
      </c>
      <c r="G6" s="63">
        <v>20.530314146341464</v>
      </c>
      <c r="H6" s="63">
        <v>0.12</v>
      </c>
      <c r="I6" s="63">
        <v>0.02</v>
      </c>
      <c r="J6" s="63">
        <v>5.0599999999999996</v>
      </c>
    </row>
    <row r="7" spans="1:10" ht="15.75" x14ac:dyDescent="0.25">
      <c r="A7" s="4"/>
      <c r="B7" s="1" t="s">
        <v>18</v>
      </c>
      <c r="C7" s="61" t="str">
        <f>"-"</f>
        <v>-</v>
      </c>
      <c r="D7" s="62" t="s">
        <v>21</v>
      </c>
      <c r="E7" s="63" t="str">
        <f>"50"</f>
        <v>50</v>
      </c>
      <c r="F7" s="29">
        <v>5.47</v>
      </c>
      <c r="G7" s="63">
        <v>111.95049999999999</v>
      </c>
      <c r="H7" s="63">
        <v>3.31</v>
      </c>
      <c r="I7" s="63">
        <v>0.33</v>
      </c>
      <c r="J7" s="63">
        <v>23.45</v>
      </c>
    </row>
    <row r="8" spans="1:10" x14ac:dyDescent="0.25">
      <c r="A8" s="4"/>
      <c r="B8" s="1" t="s">
        <v>16</v>
      </c>
      <c r="C8" s="2"/>
      <c r="D8" s="20"/>
      <c r="E8" s="16"/>
      <c r="F8" s="17"/>
      <c r="G8" s="10"/>
      <c r="H8" s="10"/>
      <c r="I8" s="10"/>
      <c r="J8" s="11"/>
    </row>
    <row r="9" spans="1:10" ht="15.75" x14ac:dyDescent="0.25">
      <c r="A9" s="4"/>
      <c r="B9" s="2"/>
      <c r="C9" s="2"/>
      <c r="D9" s="56" t="s">
        <v>23</v>
      </c>
      <c r="E9" s="57">
        <v>30</v>
      </c>
      <c r="F9" s="29">
        <v>3.28</v>
      </c>
      <c r="G9" s="60">
        <v>58.013999999999989</v>
      </c>
      <c r="H9" s="60">
        <v>1.98</v>
      </c>
      <c r="I9" s="60">
        <v>0.36</v>
      </c>
      <c r="J9" s="60">
        <v>12.51</v>
      </c>
    </row>
    <row r="10" spans="1:10" ht="16.5" thickBot="1" x14ac:dyDescent="0.3">
      <c r="A10" s="5"/>
      <c r="B10" s="6"/>
      <c r="C10" s="6"/>
      <c r="D10" s="62" t="s">
        <v>41</v>
      </c>
      <c r="E10" s="64">
        <v>10</v>
      </c>
      <c r="F10" s="28">
        <v>14</v>
      </c>
      <c r="G10" s="63">
        <v>66.06</v>
      </c>
      <c r="H10" s="63">
        <v>0.08</v>
      </c>
      <c r="I10" s="63">
        <v>7.25</v>
      </c>
      <c r="J10" s="63">
        <v>0.13</v>
      </c>
    </row>
    <row r="11" spans="1:10" x14ac:dyDescent="0.25">
      <c r="A11" s="69" t="s">
        <v>11</v>
      </c>
      <c r="B11" s="77" t="s">
        <v>16</v>
      </c>
      <c r="C11" s="70"/>
      <c r="D11" s="71"/>
      <c r="E11" s="72"/>
      <c r="F11" s="73"/>
      <c r="G11" s="74"/>
      <c r="H11" s="74"/>
      <c r="I11" s="74"/>
      <c r="J11" s="75"/>
    </row>
    <row r="12" spans="1:10" x14ac:dyDescent="0.25">
      <c r="A12" s="4"/>
      <c r="B12" s="2"/>
      <c r="C12" s="2"/>
      <c r="D12" s="20"/>
      <c r="E12" s="16"/>
      <c r="F12" s="17"/>
      <c r="G12" s="10"/>
      <c r="H12" s="10"/>
      <c r="I12" s="10"/>
      <c r="J12" s="11"/>
    </row>
    <row r="13" spans="1:10" ht="15.75" thickBot="1" x14ac:dyDescent="0.3">
      <c r="A13" s="5"/>
      <c r="B13" s="6"/>
      <c r="C13" s="6"/>
      <c r="D13" s="21"/>
      <c r="E13" s="76"/>
      <c r="F13" s="18"/>
      <c r="G13" s="12"/>
      <c r="H13" s="12"/>
      <c r="I13" s="12"/>
      <c r="J13" s="13"/>
    </row>
    <row r="14" spans="1:10" x14ac:dyDescent="0.25">
      <c r="A14" s="4" t="s">
        <v>12</v>
      </c>
      <c r="B14" s="37" t="s">
        <v>53</v>
      </c>
      <c r="C14" s="78"/>
      <c r="D14" s="79"/>
      <c r="E14" s="80"/>
      <c r="F14" s="19"/>
      <c r="G14" s="14"/>
      <c r="H14" s="14"/>
      <c r="I14" s="14"/>
      <c r="J14" s="15"/>
    </row>
    <row r="15" spans="1:10" ht="15.75" x14ac:dyDescent="0.25">
      <c r="A15" s="4"/>
      <c r="B15" s="1" t="s">
        <v>13</v>
      </c>
      <c r="C15" s="61" t="str">
        <f>"20/2"</f>
        <v>20/2</v>
      </c>
      <c r="D15" s="62" t="s">
        <v>30</v>
      </c>
      <c r="E15" s="63" t="str">
        <f>"250"</f>
        <v>250</v>
      </c>
      <c r="F15" s="28">
        <v>42.17</v>
      </c>
      <c r="G15" s="63">
        <v>118.65913</v>
      </c>
      <c r="H15" s="63">
        <v>2.02</v>
      </c>
      <c r="I15" s="63">
        <v>6.87</v>
      </c>
      <c r="J15" s="63">
        <v>12.98</v>
      </c>
    </row>
    <row r="16" spans="1:10" ht="15.75" x14ac:dyDescent="0.25">
      <c r="A16" s="4"/>
      <c r="B16" s="1" t="s">
        <v>14</v>
      </c>
      <c r="C16" s="52" t="str">
        <f>"9/8"</f>
        <v>9/8</v>
      </c>
      <c r="D16" s="53" t="s">
        <v>72</v>
      </c>
      <c r="E16" s="63" t="str">
        <f>"90"</f>
        <v>90</v>
      </c>
      <c r="F16" s="29">
        <v>58.11</v>
      </c>
      <c r="G16" s="54">
        <v>127.35</v>
      </c>
      <c r="H16" s="54">
        <v>16.07</v>
      </c>
      <c r="I16" s="54">
        <v>4.97</v>
      </c>
      <c r="J16" s="54">
        <v>4.83</v>
      </c>
    </row>
    <row r="17" spans="1:10" ht="15.75" x14ac:dyDescent="0.25">
      <c r="A17" s="4"/>
      <c r="B17" s="1" t="s">
        <v>15</v>
      </c>
      <c r="C17" s="55" t="s">
        <v>42</v>
      </c>
      <c r="D17" s="56" t="s">
        <v>24</v>
      </c>
      <c r="E17" s="57">
        <v>150</v>
      </c>
      <c r="F17" s="28">
        <v>15.95</v>
      </c>
      <c r="G17" s="60">
        <v>183.94017449999998</v>
      </c>
      <c r="H17" s="60">
        <v>5.3</v>
      </c>
      <c r="I17" s="60">
        <v>2.98</v>
      </c>
      <c r="J17" s="60">
        <v>34.11</v>
      </c>
    </row>
    <row r="18" spans="1:10" ht="15.75" x14ac:dyDescent="0.25">
      <c r="A18" s="4"/>
      <c r="B18" s="1" t="s">
        <v>22</v>
      </c>
      <c r="C18" s="61" t="str">
        <f>"-"</f>
        <v>-</v>
      </c>
      <c r="D18" s="62" t="s">
        <v>31</v>
      </c>
      <c r="E18" s="63" t="str">
        <f>"200"</f>
        <v>200</v>
      </c>
      <c r="F18" s="29">
        <v>15.84</v>
      </c>
      <c r="G18" s="63">
        <v>86.47999999999999</v>
      </c>
      <c r="H18" s="63">
        <v>1</v>
      </c>
      <c r="I18" s="63">
        <v>0.2</v>
      </c>
      <c r="J18" s="63">
        <v>20.6</v>
      </c>
    </row>
    <row r="19" spans="1:10" ht="15.75" x14ac:dyDescent="0.25">
      <c r="A19" s="4"/>
      <c r="B19" s="1" t="s">
        <v>54</v>
      </c>
      <c r="C19" s="52" t="str">
        <f>"-"</f>
        <v>-</v>
      </c>
      <c r="D19" s="53" t="s">
        <v>21</v>
      </c>
      <c r="E19" s="54" t="str">
        <f>"30"</f>
        <v>30</v>
      </c>
      <c r="F19" s="29">
        <v>3.28</v>
      </c>
      <c r="G19" s="54">
        <v>67.170299999999997</v>
      </c>
      <c r="H19" s="54">
        <v>1.98</v>
      </c>
      <c r="I19" s="54">
        <v>0.2</v>
      </c>
      <c r="J19" s="54">
        <v>14.07</v>
      </c>
    </row>
    <row r="20" spans="1:10" ht="15.75" x14ac:dyDescent="0.25">
      <c r="A20" s="4"/>
      <c r="B20" s="1" t="s">
        <v>55</v>
      </c>
      <c r="C20" s="52" t="str">
        <f>"-"</f>
        <v>-</v>
      </c>
      <c r="D20" s="53" t="s">
        <v>23</v>
      </c>
      <c r="E20" s="54" t="str">
        <f>"30"</f>
        <v>30</v>
      </c>
      <c r="F20" s="29">
        <v>3.28</v>
      </c>
      <c r="G20" s="54">
        <v>58.013999999999996</v>
      </c>
      <c r="H20" s="54">
        <v>1.98</v>
      </c>
      <c r="I20" s="54">
        <v>0.36</v>
      </c>
      <c r="J20" s="54">
        <v>12.51</v>
      </c>
    </row>
    <row r="21" spans="1:10" ht="16.5" thickBot="1" x14ac:dyDescent="0.3">
      <c r="A21" s="4"/>
      <c r="B21" s="81"/>
      <c r="C21" s="55" t="str">
        <f>"-"</f>
        <v>-</v>
      </c>
      <c r="D21" s="56" t="s">
        <v>26</v>
      </c>
      <c r="E21" s="88">
        <v>100</v>
      </c>
      <c r="F21" s="45">
        <v>31.75</v>
      </c>
      <c r="G21" s="60">
        <v>49.65359999999999</v>
      </c>
      <c r="H21" s="60">
        <v>0.41</v>
      </c>
      <c r="I21" s="60">
        <v>0.41</v>
      </c>
      <c r="J21" s="60">
        <v>11.83</v>
      </c>
    </row>
    <row r="22" spans="1:10" ht="15.75" thickBot="1" x14ac:dyDescent="0.3">
      <c r="A22" s="5"/>
      <c r="B22" s="6"/>
      <c r="C22" s="6"/>
      <c r="D22" s="21"/>
      <c r="E22" s="76"/>
      <c r="F22" s="18"/>
      <c r="G22" s="12"/>
      <c r="H22" s="12"/>
      <c r="I22" s="12"/>
      <c r="J22" s="13"/>
    </row>
    <row r="23" spans="1:10" x14ac:dyDescent="0.25">
      <c r="A23" s="69" t="s">
        <v>56</v>
      </c>
      <c r="B23" s="77" t="s">
        <v>57</v>
      </c>
      <c r="C23" s="70"/>
      <c r="D23" s="71"/>
      <c r="E23" s="72"/>
      <c r="F23" s="73"/>
      <c r="G23" s="74"/>
      <c r="H23" s="74"/>
      <c r="I23" s="74"/>
      <c r="J23" s="75"/>
    </row>
    <row r="24" spans="1:10" x14ac:dyDescent="0.25">
      <c r="A24" s="4"/>
      <c r="B24" s="24" t="s">
        <v>22</v>
      </c>
      <c r="C24" s="2"/>
      <c r="D24" s="20"/>
      <c r="E24" s="16"/>
      <c r="F24" s="17"/>
      <c r="G24" s="10"/>
      <c r="H24" s="10"/>
      <c r="I24" s="10"/>
      <c r="J24" s="11"/>
    </row>
    <row r="25" spans="1:10" x14ac:dyDescent="0.25">
      <c r="A25" s="4"/>
      <c r="B25" s="81"/>
      <c r="C25" s="81"/>
      <c r="D25" s="82"/>
      <c r="E25" s="83"/>
      <c r="F25" s="84"/>
      <c r="G25" s="85"/>
      <c r="H25" s="85"/>
      <c r="I25" s="85"/>
      <c r="J25" s="86"/>
    </row>
    <row r="26" spans="1:10" ht="15.75" thickBot="1" x14ac:dyDescent="0.3">
      <c r="A26" s="5"/>
      <c r="B26" s="6"/>
      <c r="C26" s="6"/>
      <c r="D26" s="21"/>
      <c r="E26" s="76"/>
      <c r="F26" s="18"/>
      <c r="G26" s="12"/>
      <c r="H26" s="12"/>
      <c r="I26" s="12"/>
      <c r="J26" s="13"/>
    </row>
    <row r="27" spans="1:10" x14ac:dyDescent="0.25">
      <c r="A27" s="4" t="s">
        <v>58</v>
      </c>
      <c r="B27" s="3" t="s">
        <v>10</v>
      </c>
      <c r="C27" s="78"/>
      <c r="D27" s="79"/>
      <c r="E27" s="80"/>
      <c r="F27" s="19"/>
      <c r="G27" s="14"/>
      <c r="H27" s="14"/>
      <c r="I27" s="14"/>
      <c r="J27" s="15"/>
    </row>
    <row r="28" spans="1:10" x14ac:dyDescent="0.25">
      <c r="A28" s="4"/>
      <c r="B28" s="1" t="s">
        <v>15</v>
      </c>
      <c r="C28" s="2"/>
      <c r="D28" s="20"/>
      <c r="E28" s="16"/>
      <c r="F28" s="17"/>
      <c r="G28" s="10"/>
      <c r="H28" s="10"/>
      <c r="I28" s="10"/>
      <c r="J28" s="11"/>
    </row>
    <row r="29" spans="1:10" x14ac:dyDescent="0.25">
      <c r="A29" s="4"/>
      <c r="B29" s="1" t="s">
        <v>22</v>
      </c>
      <c r="C29" s="2"/>
      <c r="D29" s="20"/>
      <c r="E29" s="16"/>
      <c r="F29" s="17"/>
      <c r="G29" s="10"/>
      <c r="H29" s="10"/>
      <c r="I29" s="10"/>
      <c r="J29" s="11"/>
    </row>
    <row r="30" spans="1:10" x14ac:dyDescent="0.25">
      <c r="A30" s="4"/>
      <c r="B30" s="1" t="s">
        <v>18</v>
      </c>
      <c r="C30" s="2"/>
      <c r="D30" s="20"/>
      <c r="E30" s="16"/>
      <c r="F30" s="17"/>
      <c r="G30" s="10"/>
      <c r="H30" s="10"/>
      <c r="I30" s="10"/>
      <c r="J30" s="11"/>
    </row>
    <row r="31" spans="1:10" x14ac:dyDescent="0.25">
      <c r="A31" s="4"/>
      <c r="B31" s="81"/>
      <c r="C31" s="81"/>
      <c r="D31" s="82"/>
      <c r="E31" s="83"/>
      <c r="F31" s="84"/>
      <c r="G31" s="85"/>
      <c r="H31" s="85"/>
      <c r="I31" s="85"/>
      <c r="J31" s="86"/>
    </row>
    <row r="32" spans="1:10" ht="15.75" thickBot="1" x14ac:dyDescent="0.3">
      <c r="A32" s="5"/>
      <c r="B32" s="6"/>
      <c r="C32" s="6"/>
      <c r="D32" s="21"/>
      <c r="E32" s="76"/>
      <c r="F32" s="18"/>
      <c r="G32" s="12"/>
      <c r="H32" s="12"/>
      <c r="I32" s="12"/>
      <c r="J32" s="13"/>
    </row>
    <row r="33" spans="1:10" x14ac:dyDescent="0.25">
      <c r="A33" s="69" t="s">
        <v>59</v>
      </c>
      <c r="B33" s="77" t="s">
        <v>60</v>
      </c>
      <c r="C33" s="70"/>
      <c r="D33" s="71"/>
      <c r="E33" s="72"/>
      <c r="F33" s="73"/>
      <c r="G33" s="74"/>
      <c r="H33" s="74"/>
      <c r="I33" s="74"/>
      <c r="J33" s="75"/>
    </row>
    <row r="34" spans="1:10" x14ac:dyDescent="0.25">
      <c r="A34" s="4"/>
      <c r="B34" s="24" t="s">
        <v>57</v>
      </c>
      <c r="C34" s="78"/>
      <c r="D34" s="79"/>
      <c r="E34" s="80"/>
      <c r="F34" s="19"/>
      <c r="G34" s="14"/>
      <c r="H34" s="14"/>
      <c r="I34" s="14"/>
      <c r="J34" s="15"/>
    </row>
    <row r="35" spans="1:10" x14ac:dyDescent="0.25">
      <c r="A35" s="4"/>
      <c r="B35" s="24" t="s">
        <v>22</v>
      </c>
      <c r="C35" s="2"/>
      <c r="D35" s="20"/>
      <c r="E35" s="16"/>
      <c r="F35" s="17"/>
      <c r="G35" s="10"/>
      <c r="H35" s="10"/>
      <c r="I35" s="10"/>
      <c r="J35" s="11"/>
    </row>
    <row r="36" spans="1:10" x14ac:dyDescent="0.25">
      <c r="A36" s="4"/>
      <c r="B36" s="87" t="s">
        <v>16</v>
      </c>
      <c r="C36" s="81"/>
      <c r="D36" s="82"/>
      <c r="E36" s="83"/>
      <c r="F36" s="84"/>
      <c r="G36" s="85"/>
      <c r="H36" s="85"/>
      <c r="I36" s="85"/>
      <c r="J36" s="86"/>
    </row>
    <row r="37" spans="1:10" x14ac:dyDescent="0.25">
      <c r="A37" s="4"/>
      <c r="B37" s="81"/>
      <c r="C37" s="81"/>
      <c r="D37" s="82"/>
      <c r="E37" s="83"/>
      <c r="F37" s="84"/>
      <c r="G37" s="85"/>
      <c r="H37" s="85"/>
      <c r="I37" s="85"/>
      <c r="J37" s="86"/>
    </row>
    <row r="38" spans="1:10" ht="15.75" thickBot="1" x14ac:dyDescent="0.3">
      <c r="A38" s="5"/>
      <c r="B38" s="6"/>
      <c r="C38" s="6"/>
      <c r="D38" s="21"/>
      <c r="E38" s="76"/>
      <c r="F38" s="18"/>
      <c r="G38" s="12"/>
      <c r="H38" s="12"/>
      <c r="I38" s="12"/>
      <c r="J38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C16" sqref="C16:D16"/>
    </sheetView>
  </sheetViews>
  <sheetFormatPr defaultRowHeight="15" x14ac:dyDescent="0.25"/>
  <cols>
    <col min="4" max="4" width="44.5703125" customWidth="1"/>
    <col min="10" max="10" width="10.140625" bestFit="1" customWidth="1"/>
  </cols>
  <sheetData>
    <row r="1" spans="1:10" x14ac:dyDescent="0.25">
      <c r="A1" t="s">
        <v>0</v>
      </c>
      <c r="B1" s="97" t="s">
        <v>63</v>
      </c>
      <c r="C1" s="98"/>
      <c r="D1" s="99"/>
      <c r="E1" t="s">
        <v>17</v>
      </c>
      <c r="F1" s="16"/>
      <c r="I1" t="s">
        <v>52</v>
      </c>
      <c r="J1" s="68">
        <v>46154</v>
      </c>
    </row>
    <row r="2" spans="1:10" ht="15.75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69" t="s">
        <v>9</v>
      </c>
      <c r="B4" s="3" t="s">
        <v>10</v>
      </c>
      <c r="C4" s="33" t="str">
        <f>"8/4"</f>
        <v>8/4</v>
      </c>
      <c r="D4" s="34" t="s">
        <v>28</v>
      </c>
      <c r="E4" s="35" t="str">
        <f>"250"</f>
        <v>250</v>
      </c>
      <c r="F4" s="27">
        <v>63.58</v>
      </c>
      <c r="G4" s="35">
        <v>257.00709749999999</v>
      </c>
      <c r="H4" s="35">
        <v>7.98</v>
      </c>
      <c r="I4" s="35">
        <v>9.26</v>
      </c>
      <c r="J4" s="35">
        <v>36.450000000000003</v>
      </c>
    </row>
    <row r="5" spans="1:10" ht="15.75" x14ac:dyDescent="0.25">
      <c r="A5" s="4"/>
      <c r="B5" s="2"/>
      <c r="C5" s="33" t="str">
        <f>"4/13"</f>
        <v>4/13</v>
      </c>
      <c r="D5" s="34" t="s">
        <v>29</v>
      </c>
      <c r="E5" s="35" t="str">
        <f>"20"</f>
        <v>20</v>
      </c>
      <c r="F5" s="28">
        <v>35</v>
      </c>
      <c r="G5" s="35">
        <v>70.12</v>
      </c>
      <c r="H5" s="35">
        <v>5.26</v>
      </c>
      <c r="I5" s="35">
        <v>5.32</v>
      </c>
      <c r="J5" s="35">
        <v>0</v>
      </c>
    </row>
    <row r="6" spans="1:10" ht="15.75" x14ac:dyDescent="0.25">
      <c r="A6" s="4"/>
      <c r="B6" s="1" t="s">
        <v>27</v>
      </c>
      <c r="C6" s="23" t="s">
        <v>44</v>
      </c>
      <c r="D6" s="26" t="s">
        <v>25</v>
      </c>
      <c r="E6" s="65">
        <v>200</v>
      </c>
      <c r="F6" s="29">
        <v>9</v>
      </c>
      <c r="G6" s="25">
        <v>20.530314146341464</v>
      </c>
      <c r="H6" s="25">
        <v>0.12</v>
      </c>
      <c r="I6" s="25">
        <v>0.02</v>
      </c>
      <c r="J6" s="25">
        <v>5.0599999999999996</v>
      </c>
    </row>
    <row r="7" spans="1:10" ht="15.75" x14ac:dyDescent="0.25">
      <c r="A7" s="4"/>
      <c r="B7" s="1" t="s">
        <v>18</v>
      </c>
      <c r="C7" s="44" t="str">
        <f>"-"</f>
        <v>-</v>
      </c>
      <c r="D7" s="40" t="s">
        <v>21</v>
      </c>
      <c r="E7" s="41" t="str">
        <f>"60"</f>
        <v>60</v>
      </c>
      <c r="F7" s="29">
        <v>6.56</v>
      </c>
      <c r="G7" s="41">
        <v>134.34059999999999</v>
      </c>
      <c r="H7" s="41">
        <v>3.97</v>
      </c>
      <c r="I7" s="41">
        <v>0.39</v>
      </c>
      <c r="J7" s="41">
        <v>28.14</v>
      </c>
    </row>
    <row r="8" spans="1:10" x14ac:dyDescent="0.25">
      <c r="A8" s="4"/>
      <c r="B8" s="1" t="s">
        <v>16</v>
      </c>
      <c r="C8" s="2"/>
      <c r="D8" s="20"/>
      <c r="E8" s="16"/>
      <c r="F8" s="17"/>
      <c r="G8" s="10"/>
      <c r="H8" s="10"/>
      <c r="I8" s="10"/>
      <c r="J8" s="11"/>
    </row>
    <row r="9" spans="1:10" ht="15.75" x14ac:dyDescent="0.25">
      <c r="A9" s="4"/>
      <c r="B9" s="2"/>
      <c r="C9" s="2"/>
      <c r="D9" s="34" t="s">
        <v>41</v>
      </c>
      <c r="E9" s="46">
        <v>15</v>
      </c>
      <c r="F9" s="28">
        <v>24.85</v>
      </c>
      <c r="G9" s="35">
        <v>99.1</v>
      </c>
      <c r="H9" s="35">
        <v>0.12</v>
      </c>
      <c r="I9" s="35">
        <v>10.88</v>
      </c>
      <c r="J9" s="35">
        <v>0.2</v>
      </c>
    </row>
    <row r="10" spans="1:10" ht="15.75" thickBot="1" x14ac:dyDescent="0.3">
      <c r="A10" s="5"/>
      <c r="B10" s="6"/>
      <c r="C10" s="6"/>
      <c r="D10" s="21"/>
      <c r="E10" s="76"/>
      <c r="F10" s="18"/>
      <c r="G10" s="12"/>
      <c r="H10" s="12"/>
      <c r="I10" s="12"/>
      <c r="J10" s="13"/>
    </row>
    <row r="11" spans="1:10" x14ac:dyDescent="0.25">
      <c r="A11" s="69" t="s">
        <v>11</v>
      </c>
      <c r="B11" s="77" t="s">
        <v>16</v>
      </c>
      <c r="C11" s="70"/>
      <c r="D11" s="71"/>
      <c r="E11" s="72"/>
      <c r="F11" s="73"/>
      <c r="G11" s="74"/>
      <c r="H11" s="74"/>
      <c r="I11" s="74"/>
      <c r="J11" s="75"/>
    </row>
    <row r="12" spans="1:10" x14ac:dyDescent="0.25">
      <c r="A12" s="4"/>
      <c r="B12" s="2"/>
      <c r="C12" s="2"/>
      <c r="D12" s="20"/>
      <c r="E12" s="16"/>
      <c r="F12" s="17"/>
      <c r="G12" s="10"/>
      <c r="H12" s="10"/>
      <c r="I12" s="10"/>
      <c r="J12" s="11"/>
    </row>
    <row r="13" spans="1:10" ht="15.75" thickBot="1" x14ac:dyDescent="0.3">
      <c r="A13" s="5"/>
      <c r="B13" s="6"/>
      <c r="C13" s="6"/>
      <c r="D13" s="21"/>
      <c r="E13" s="76"/>
      <c r="F13" s="18"/>
      <c r="G13" s="12"/>
      <c r="H13" s="12"/>
      <c r="I13" s="12"/>
      <c r="J13" s="13"/>
    </row>
    <row r="14" spans="1:10" x14ac:dyDescent="0.25">
      <c r="A14" s="4" t="s">
        <v>12</v>
      </c>
      <c r="B14" s="37" t="s">
        <v>53</v>
      </c>
      <c r="C14" s="78"/>
      <c r="D14" s="79"/>
      <c r="E14" s="80"/>
      <c r="F14" s="19"/>
      <c r="G14" s="14"/>
      <c r="H14" s="14"/>
      <c r="I14" s="14"/>
      <c r="J14" s="15"/>
    </row>
    <row r="15" spans="1:10" ht="15.75" x14ac:dyDescent="0.25">
      <c r="A15" s="4"/>
      <c r="B15" s="1" t="s">
        <v>13</v>
      </c>
      <c r="C15" s="33" t="str">
        <f>"20/2"</f>
        <v>20/2</v>
      </c>
      <c r="D15" s="34" t="s">
        <v>30</v>
      </c>
      <c r="E15" s="35" t="str">
        <f>"250"</f>
        <v>250</v>
      </c>
      <c r="F15" s="28">
        <v>42.17</v>
      </c>
      <c r="G15" s="35">
        <v>118.65913</v>
      </c>
      <c r="H15" s="35">
        <v>2.02</v>
      </c>
      <c r="I15" s="35">
        <v>6.87</v>
      </c>
      <c r="J15" s="35">
        <v>12.98</v>
      </c>
    </row>
    <row r="16" spans="1:10" ht="15.75" x14ac:dyDescent="0.25">
      <c r="A16" s="4"/>
      <c r="B16" s="1" t="s">
        <v>14</v>
      </c>
      <c r="C16" s="52" t="str">
        <f>"9/8"</f>
        <v>9/8</v>
      </c>
      <c r="D16" s="53" t="s">
        <v>72</v>
      </c>
      <c r="E16" s="35" t="str">
        <f>"100"</f>
        <v>100</v>
      </c>
      <c r="F16" s="29">
        <v>64.56</v>
      </c>
      <c r="G16" s="35">
        <v>141.5</v>
      </c>
      <c r="H16" s="35">
        <v>17.850000000000001</v>
      </c>
      <c r="I16" s="35">
        <v>5.53</v>
      </c>
      <c r="J16" s="35">
        <v>5.37</v>
      </c>
    </row>
    <row r="17" spans="1:10" ht="15.75" x14ac:dyDescent="0.25">
      <c r="A17" s="4"/>
      <c r="B17" s="1" t="s">
        <v>15</v>
      </c>
      <c r="C17" s="23" t="s">
        <v>42</v>
      </c>
      <c r="D17" s="26" t="s">
        <v>24</v>
      </c>
      <c r="E17" s="65">
        <v>180</v>
      </c>
      <c r="F17" s="28">
        <v>19.14</v>
      </c>
      <c r="G17" s="25">
        <v>220.7282094</v>
      </c>
      <c r="H17" s="25">
        <v>6.36</v>
      </c>
      <c r="I17" s="25">
        <v>3.57</v>
      </c>
      <c r="J17" s="25">
        <v>40.93</v>
      </c>
    </row>
    <row r="18" spans="1:10" ht="15.75" x14ac:dyDescent="0.25">
      <c r="A18" s="4"/>
      <c r="B18" s="1" t="s">
        <v>22</v>
      </c>
      <c r="C18" s="33" t="str">
        <f>"-"</f>
        <v>-</v>
      </c>
      <c r="D18" s="34" t="s">
        <v>31</v>
      </c>
      <c r="E18" s="35" t="str">
        <f>"200"</f>
        <v>200</v>
      </c>
      <c r="F18" s="29">
        <v>15.84</v>
      </c>
      <c r="G18" s="35">
        <v>86.47999999999999</v>
      </c>
      <c r="H18" s="35">
        <v>1</v>
      </c>
      <c r="I18" s="35">
        <v>0.2</v>
      </c>
      <c r="J18" s="35">
        <v>20.6</v>
      </c>
    </row>
    <row r="19" spans="1:10" ht="15.75" x14ac:dyDescent="0.25">
      <c r="A19" s="4"/>
      <c r="B19" s="1" t="s">
        <v>54</v>
      </c>
      <c r="C19" s="33" t="str">
        <f>"-"</f>
        <v>-</v>
      </c>
      <c r="D19" s="34" t="s">
        <v>21</v>
      </c>
      <c r="E19" s="35" t="str">
        <f>"30"</f>
        <v>30</v>
      </c>
      <c r="F19" s="29">
        <v>3.28</v>
      </c>
      <c r="G19" s="35">
        <v>67.170299999999997</v>
      </c>
      <c r="H19" s="35">
        <v>1.98</v>
      </c>
      <c r="I19" s="35">
        <v>0.2</v>
      </c>
      <c r="J19" s="35">
        <v>14.07</v>
      </c>
    </row>
    <row r="20" spans="1:10" ht="15.75" x14ac:dyDescent="0.25">
      <c r="A20" s="4"/>
      <c r="B20" s="1" t="s">
        <v>55</v>
      </c>
      <c r="C20" s="33" t="str">
        <f>"-"</f>
        <v>-</v>
      </c>
      <c r="D20" s="34" t="s">
        <v>23</v>
      </c>
      <c r="E20" s="35" t="str">
        <f>"30"</f>
        <v>30</v>
      </c>
      <c r="F20" s="29">
        <v>3.28</v>
      </c>
      <c r="G20" s="35">
        <v>58.013999999999996</v>
      </c>
      <c r="H20" s="35">
        <v>1.98</v>
      </c>
      <c r="I20" s="35">
        <v>0.36</v>
      </c>
      <c r="J20" s="35">
        <v>12.51</v>
      </c>
    </row>
    <row r="21" spans="1:10" ht="15.75" thickBot="1" x14ac:dyDescent="0.3">
      <c r="A21" s="4"/>
      <c r="B21" s="81"/>
      <c r="C21" s="44" t="str">
        <f>"-"</f>
        <v>-</v>
      </c>
      <c r="D21" s="40" t="s">
        <v>26</v>
      </c>
      <c r="E21" s="47">
        <v>150</v>
      </c>
      <c r="F21" s="45">
        <v>53.04</v>
      </c>
      <c r="G21" s="41">
        <v>53.547999999999995</v>
      </c>
      <c r="H21" s="41">
        <v>0.44</v>
      </c>
      <c r="I21" s="41">
        <v>0.44</v>
      </c>
      <c r="J21" s="41">
        <v>12.76</v>
      </c>
    </row>
    <row r="22" spans="1:10" ht="15.75" thickBot="1" x14ac:dyDescent="0.3">
      <c r="A22" s="5"/>
      <c r="B22" s="6"/>
      <c r="C22" s="6"/>
      <c r="D22" s="21"/>
      <c r="E22" s="76"/>
      <c r="F22" s="18"/>
      <c r="G22" s="12"/>
      <c r="H22" s="12"/>
      <c r="I22" s="12"/>
      <c r="J22" s="13"/>
    </row>
    <row r="23" spans="1:10" x14ac:dyDescent="0.25">
      <c r="A23" s="69" t="s">
        <v>56</v>
      </c>
      <c r="B23" s="77" t="s">
        <v>57</v>
      </c>
      <c r="C23" s="70"/>
      <c r="D23" s="71"/>
      <c r="E23" s="72"/>
      <c r="F23" s="73"/>
      <c r="G23" s="74"/>
      <c r="H23" s="74"/>
      <c r="I23" s="74"/>
      <c r="J23" s="75"/>
    </row>
    <row r="24" spans="1:10" x14ac:dyDescent="0.25">
      <c r="A24" s="4"/>
      <c r="B24" s="24" t="s">
        <v>22</v>
      </c>
      <c r="C24" s="2"/>
      <c r="D24" s="20"/>
      <c r="E24" s="16"/>
      <c r="F24" s="17"/>
      <c r="G24" s="10"/>
      <c r="H24" s="10"/>
      <c r="I24" s="10"/>
      <c r="J24" s="11"/>
    </row>
    <row r="25" spans="1:10" x14ac:dyDescent="0.25">
      <c r="A25" s="4"/>
      <c r="B25" s="81"/>
      <c r="C25" s="81"/>
      <c r="D25" s="82"/>
      <c r="E25" s="83"/>
      <c r="F25" s="84"/>
      <c r="G25" s="85"/>
      <c r="H25" s="85"/>
      <c r="I25" s="85"/>
      <c r="J25" s="86"/>
    </row>
    <row r="26" spans="1:10" ht="15.75" thickBot="1" x14ac:dyDescent="0.3">
      <c r="A26" s="5"/>
      <c r="B26" s="6"/>
      <c r="C26" s="6"/>
      <c r="D26" s="21"/>
      <c r="E26" s="76"/>
      <c r="F26" s="18"/>
      <c r="G26" s="12"/>
      <c r="H26" s="12"/>
      <c r="I26" s="12"/>
      <c r="J26" s="13"/>
    </row>
    <row r="27" spans="1:10" x14ac:dyDescent="0.25">
      <c r="A27" s="4" t="s">
        <v>58</v>
      </c>
      <c r="B27" s="3" t="s">
        <v>10</v>
      </c>
      <c r="C27" s="78"/>
      <c r="D27" s="79"/>
      <c r="E27" s="80"/>
      <c r="F27" s="19"/>
      <c r="G27" s="14"/>
      <c r="H27" s="14"/>
      <c r="I27" s="14"/>
      <c r="J27" s="15"/>
    </row>
    <row r="28" spans="1:10" x14ac:dyDescent="0.25">
      <c r="A28" s="4"/>
      <c r="B28" s="1" t="s">
        <v>15</v>
      </c>
      <c r="C28" s="2"/>
      <c r="D28" s="20"/>
      <c r="E28" s="16"/>
      <c r="F28" s="17"/>
      <c r="G28" s="10"/>
      <c r="H28" s="10"/>
      <c r="I28" s="10"/>
      <c r="J28" s="11"/>
    </row>
    <row r="29" spans="1:10" x14ac:dyDescent="0.25">
      <c r="A29" s="4"/>
      <c r="B29" s="1" t="s">
        <v>22</v>
      </c>
      <c r="C29" s="2"/>
      <c r="D29" s="20"/>
      <c r="E29" s="16"/>
      <c r="F29" s="17"/>
      <c r="G29" s="10"/>
      <c r="H29" s="10"/>
      <c r="I29" s="10"/>
      <c r="J29" s="11"/>
    </row>
    <row r="30" spans="1:10" x14ac:dyDescent="0.25">
      <c r="A30" s="4"/>
      <c r="B30" s="1" t="s">
        <v>18</v>
      </c>
      <c r="C30" s="2"/>
      <c r="D30" s="20"/>
      <c r="E30" s="16"/>
      <c r="F30" s="17"/>
      <c r="G30" s="10"/>
      <c r="H30" s="10"/>
      <c r="I30" s="10"/>
      <c r="J30" s="11"/>
    </row>
    <row r="31" spans="1:10" x14ac:dyDescent="0.25">
      <c r="A31" s="4"/>
      <c r="B31" s="81"/>
      <c r="C31" s="81"/>
      <c r="D31" s="82"/>
      <c r="E31" s="83"/>
      <c r="F31" s="84"/>
      <c r="G31" s="85"/>
      <c r="H31" s="85"/>
      <c r="I31" s="85"/>
      <c r="J31" s="86"/>
    </row>
    <row r="32" spans="1:10" ht="15.75" thickBot="1" x14ac:dyDescent="0.3">
      <c r="A32" s="5"/>
      <c r="B32" s="6"/>
      <c r="C32" s="6"/>
      <c r="D32" s="21"/>
      <c r="E32" s="76"/>
      <c r="F32" s="18"/>
      <c r="G32" s="12"/>
      <c r="H32" s="12"/>
      <c r="I32" s="12"/>
      <c r="J32" s="13"/>
    </row>
    <row r="33" spans="1:10" x14ac:dyDescent="0.25">
      <c r="A33" s="69" t="s">
        <v>59</v>
      </c>
      <c r="B33" s="77" t="s">
        <v>60</v>
      </c>
      <c r="C33" s="70"/>
      <c r="D33" s="71"/>
      <c r="E33" s="72"/>
      <c r="F33" s="73"/>
      <c r="G33" s="74"/>
      <c r="H33" s="74"/>
      <c r="I33" s="74"/>
      <c r="J33" s="75"/>
    </row>
    <row r="34" spans="1:10" x14ac:dyDescent="0.25">
      <c r="A34" s="4"/>
      <c r="B34" s="24" t="s">
        <v>57</v>
      </c>
      <c r="C34" s="78"/>
      <c r="D34" s="79"/>
      <c r="E34" s="80"/>
      <c r="F34" s="19"/>
      <c r="G34" s="14"/>
      <c r="H34" s="14"/>
      <c r="I34" s="14"/>
      <c r="J34" s="15"/>
    </row>
    <row r="35" spans="1:10" x14ac:dyDescent="0.25">
      <c r="A35" s="4"/>
      <c r="B35" s="24" t="s">
        <v>22</v>
      </c>
      <c r="C35" s="2"/>
      <c r="D35" s="20"/>
      <c r="E35" s="16"/>
      <c r="F35" s="17"/>
      <c r="G35" s="10"/>
      <c r="H35" s="10"/>
      <c r="I35" s="10"/>
      <c r="J35" s="11"/>
    </row>
    <row r="36" spans="1:10" x14ac:dyDescent="0.25">
      <c r="A36" s="4"/>
      <c r="B36" s="87" t="s">
        <v>16</v>
      </c>
      <c r="C36" s="81"/>
      <c r="D36" s="82"/>
      <c r="E36" s="83"/>
      <c r="F36" s="84"/>
      <c r="G36" s="85"/>
      <c r="H36" s="85"/>
      <c r="I36" s="85"/>
      <c r="J36" s="86"/>
    </row>
    <row r="37" spans="1:10" x14ac:dyDescent="0.25">
      <c r="A37" s="4"/>
      <c r="B37" s="81"/>
      <c r="C37" s="81"/>
      <c r="D37" s="82"/>
      <c r="E37" s="83"/>
      <c r="F37" s="84"/>
      <c r="G37" s="85"/>
      <c r="H37" s="85"/>
      <c r="I37" s="85"/>
      <c r="J37" s="86"/>
    </row>
    <row r="38" spans="1:10" ht="15.75" thickBot="1" x14ac:dyDescent="0.3">
      <c r="A38" s="5"/>
      <c r="B38" s="6"/>
      <c r="C38" s="6"/>
      <c r="D38" s="21"/>
      <c r="E38" s="76"/>
      <c r="F38" s="18"/>
      <c r="G38" s="12"/>
      <c r="H38" s="12"/>
      <c r="I38" s="12"/>
      <c r="J38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J1" sqref="J1"/>
    </sheetView>
  </sheetViews>
  <sheetFormatPr defaultRowHeight="15" x14ac:dyDescent="0.25"/>
  <cols>
    <col min="4" max="4" width="41.7109375" customWidth="1"/>
    <col min="6" max="6" width="16.42578125" customWidth="1"/>
    <col min="10" max="10" width="10.140625" bestFit="1" customWidth="1"/>
  </cols>
  <sheetData>
    <row r="1" spans="1:10" x14ac:dyDescent="0.25">
      <c r="A1" t="s">
        <v>0</v>
      </c>
      <c r="B1" s="97" t="s">
        <v>64</v>
      </c>
      <c r="C1" s="98"/>
      <c r="D1" s="99"/>
      <c r="E1" t="s">
        <v>17</v>
      </c>
      <c r="F1" s="16"/>
      <c r="I1" t="s">
        <v>52</v>
      </c>
      <c r="J1" s="68">
        <v>46154</v>
      </c>
    </row>
    <row r="2" spans="1:10" ht="15.75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69" t="s">
        <v>9</v>
      </c>
      <c r="B4" s="3" t="s">
        <v>10</v>
      </c>
      <c r="C4" s="33"/>
      <c r="D4" s="34" t="s">
        <v>65</v>
      </c>
      <c r="E4" s="35" t="str">
        <f>"150"</f>
        <v>150</v>
      </c>
      <c r="F4" s="93"/>
      <c r="G4" s="35">
        <v>130.085567325</v>
      </c>
      <c r="H4" s="35">
        <v>12.58</v>
      </c>
      <c r="I4" s="35">
        <v>6.82</v>
      </c>
      <c r="J4" s="35">
        <v>4.66</v>
      </c>
    </row>
    <row r="5" spans="1:10" ht="15.75" x14ac:dyDescent="0.25">
      <c r="A5" s="4"/>
      <c r="B5" s="2"/>
      <c r="C5" s="33"/>
      <c r="D5" s="34"/>
      <c r="E5" s="46"/>
      <c r="F5" s="94"/>
      <c r="G5" s="35"/>
      <c r="H5" s="35"/>
      <c r="I5" s="35"/>
      <c r="J5" s="35"/>
    </row>
    <row r="6" spans="1:10" x14ac:dyDescent="0.25">
      <c r="A6" s="4"/>
      <c r="B6" s="1" t="s">
        <v>27</v>
      </c>
      <c r="C6" s="44" t="str">
        <f>"29/10"</f>
        <v>29/10</v>
      </c>
      <c r="D6" s="40" t="s">
        <v>66</v>
      </c>
      <c r="E6" s="41" t="str">
        <f>"200"</f>
        <v>200</v>
      </c>
      <c r="F6" s="95"/>
      <c r="G6" s="35">
        <v>122.62678299999999</v>
      </c>
      <c r="H6" s="35">
        <v>3.53</v>
      </c>
      <c r="I6" s="35">
        <v>1.98</v>
      </c>
      <c r="J6" s="35">
        <v>22.74</v>
      </c>
    </row>
    <row r="7" spans="1:10" ht="15.75" x14ac:dyDescent="0.25">
      <c r="A7" s="4"/>
      <c r="B7" s="1" t="s">
        <v>18</v>
      </c>
      <c r="C7" s="2"/>
      <c r="D7" s="34"/>
      <c r="E7" s="35"/>
      <c r="F7" s="96"/>
      <c r="G7" s="35"/>
      <c r="H7" s="35"/>
      <c r="I7" s="35"/>
      <c r="J7" s="35"/>
    </row>
    <row r="8" spans="1:10" x14ac:dyDescent="0.25">
      <c r="A8" s="4"/>
      <c r="B8" s="1" t="s">
        <v>16</v>
      </c>
      <c r="C8" s="2"/>
      <c r="D8" s="20"/>
      <c r="E8" s="16"/>
      <c r="F8" s="17"/>
      <c r="G8" s="10"/>
      <c r="H8" s="10"/>
      <c r="I8" s="10"/>
      <c r="J8" s="11"/>
    </row>
    <row r="9" spans="1:10" ht="15.75" x14ac:dyDescent="0.25">
      <c r="A9" s="4"/>
      <c r="B9" s="2"/>
      <c r="C9" s="2"/>
      <c r="D9" s="40"/>
      <c r="E9" s="47"/>
      <c r="F9" s="94"/>
      <c r="G9" s="41"/>
      <c r="H9" s="41"/>
      <c r="I9" s="41"/>
      <c r="J9" s="41"/>
    </row>
    <row r="10" spans="1:10" ht="15.75" thickBot="1" x14ac:dyDescent="0.3">
      <c r="A10" s="5"/>
      <c r="B10" s="6"/>
      <c r="C10" s="6"/>
      <c r="D10" s="21"/>
      <c r="E10" s="76"/>
      <c r="F10" s="18"/>
      <c r="G10" s="12"/>
      <c r="H10" s="12"/>
      <c r="I10" s="12"/>
      <c r="J10" s="13"/>
    </row>
    <row r="11" spans="1:10" x14ac:dyDescent="0.25">
      <c r="A11" s="69" t="s">
        <v>11</v>
      </c>
      <c r="B11" s="77" t="s">
        <v>16</v>
      </c>
      <c r="C11" s="70"/>
      <c r="D11" s="71"/>
      <c r="E11" s="72"/>
      <c r="F11" s="73"/>
      <c r="G11" s="74"/>
      <c r="H11" s="74"/>
      <c r="I11" s="74"/>
      <c r="J11" s="75"/>
    </row>
    <row r="12" spans="1:10" x14ac:dyDescent="0.25">
      <c r="A12" s="4"/>
      <c r="B12" s="2"/>
      <c r="C12" s="2"/>
      <c r="D12" s="20"/>
      <c r="E12" s="16"/>
      <c r="F12" s="17"/>
      <c r="G12" s="10"/>
      <c r="H12" s="10"/>
      <c r="I12" s="10"/>
      <c r="J12" s="11"/>
    </row>
    <row r="13" spans="1:10" ht="15.75" thickBot="1" x14ac:dyDescent="0.3">
      <c r="A13" s="5"/>
      <c r="B13" s="6"/>
      <c r="C13" s="6"/>
      <c r="D13" s="21"/>
      <c r="E13" s="76"/>
      <c r="F13" s="18"/>
      <c r="G13" s="12"/>
      <c r="H13" s="12"/>
      <c r="I13" s="12"/>
      <c r="J13" s="13"/>
    </row>
    <row r="14" spans="1:10" ht="30" x14ac:dyDescent="0.25">
      <c r="A14" s="4" t="s">
        <v>12</v>
      </c>
      <c r="B14" s="37" t="s">
        <v>53</v>
      </c>
      <c r="C14" s="52" t="str">
        <f>"10/1"</f>
        <v>10/1</v>
      </c>
      <c r="D14" s="53" t="s">
        <v>67</v>
      </c>
      <c r="E14" s="54" t="str">
        <f>"100"</f>
        <v>100</v>
      </c>
      <c r="F14" s="92"/>
      <c r="G14" s="35">
        <v>94.58372</v>
      </c>
      <c r="H14" s="35">
        <v>1.1599999999999999</v>
      </c>
      <c r="I14" s="35">
        <v>6.03</v>
      </c>
      <c r="J14" s="35">
        <v>9.83</v>
      </c>
    </row>
    <row r="15" spans="1:10" x14ac:dyDescent="0.25">
      <c r="A15" s="4"/>
      <c r="B15" s="1" t="s">
        <v>13</v>
      </c>
      <c r="C15" s="52" t="str">
        <f>""</f>
        <v/>
      </c>
      <c r="D15" s="53" t="s">
        <v>68</v>
      </c>
      <c r="E15" s="54" t="str">
        <f>"280"</f>
        <v>280</v>
      </c>
      <c r="F15" s="92"/>
      <c r="G15" s="35">
        <v>169.72011840000002</v>
      </c>
      <c r="H15" s="35">
        <v>2.82</v>
      </c>
      <c r="I15" s="35">
        <v>12.54</v>
      </c>
      <c r="J15" s="35">
        <v>12.41</v>
      </c>
    </row>
    <row r="16" spans="1:10" ht="15.75" x14ac:dyDescent="0.25">
      <c r="A16" s="4"/>
      <c r="B16" s="1" t="s">
        <v>14</v>
      </c>
      <c r="C16" s="52"/>
      <c r="D16" s="53"/>
      <c r="E16" s="35"/>
      <c r="F16" s="96"/>
      <c r="G16" s="35"/>
      <c r="H16" s="35"/>
      <c r="I16" s="35"/>
      <c r="J16" s="35"/>
    </row>
    <row r="17" spans="1:10" x14ac:dyDescent="0.25">
      <c r="A17" s="4"/>
      <c r="B17" s="1" t="s">
        <v>15</v>
      </c>
      <c r="C17" s="52" t="str">
        <f>"32/3"</f>
        <v>32/3</v>
      </c>
      <c r="D17" s="53" t="s">
        <v>69</v>
      </c>
      <c r="E17" s="54" t="str">
        <f>"200"</f>
        <v>200</v>
      </c>
      <c r="F17" s="92"/>
      <c r="G17" s="35">
        <v>153.92361874999997</v>
      </c>
      <c r="H17" s="35">
        <v>3.53</v>
      </c>
      <c r="I17" s="35">
        <v>5.36</v>
      </c>
      <c r="J17" s="35">
        <v>24.63</v>
      </c>
    </row>
    <row r="18" spans="1:10" x14ac:dyDescent="0.25">
      <c r="A18" s="4"/>
      <c r="B18" s="1" t="s">
        <v>22</v>
      </c>
      <c r="C18" s="33"/>
      <c r="D18" s="53" t="s">
        <v>31</v>
      </c>
      <c r="E18" s="54" t="str">
        <f>"200"</f>
        <v>200</v>
      </c>
      <c r="F18" s="92"/>
      <c r="G18" s="35">
        <v>86.47999999999999</v>
      </c>
      <c r="H18" s="35">
        <v>1</v>
      </c>
      <c r="I18" s="35">
        <v>0.2</v>
      </c>
      <c r="J18" s="35">
        <v>20.6</v>
      </c>
    </row>
    <row r="19" spans="1:10" x14ac:dyDescent="0.25">
      <c r="A19" s="4"/>
      <c r="B19" s="1" t="s">
        <v>54</v>
      </c>
      <c r="C19" s="2"/>
      <c r="D19" s="89"/>
      <c r="E19" s="90"/>
      <c r="F19" s="90"/>
      <c r="G19" s="90"/>
      <c r="H19" s="90"/>
      <c r="I19" s="90"/>
      <c r="J19" s="11"/>
    </row>
    <row r="20" spans="1:10" x14ac:dyDescent="0.25">
      <c r="A20" s="4"/>
      <c r="B20" s="1" t="s">
        <v>55</v>
      </c>
      <c r="C20" s="2"/>
      <c r="D20" s="91"/>
      <c r="E20" s="92"/>
      <c r="F20" s="17"/>
      <c r="G20" s="92"/>
      <c r="H20" s="92"/>
      <c r="I20" s="92"/>
      <c r="J20" s="92"/>
    </row>
    <row r="21" spans="1:10" x14ac:dyDescent="0.25">
      <c r="A21" s="4"/>
      <c r="B21" s="81"/>
      <c r="C21" s="81"/>
      <c r="D21" s="58" t="s">
        <v>70</v>
      </c>
      <c r="E21" s="59" t="str">
        <f>"150"</f>
        <v>150</v>
      </c>
      <c r="F21" s="90"/>
      <c r="G21" s="41">
        <v>73.02</v>
      </c>
      <c r="H21" s="41">
        <v>0.6</v>
      </c>
      <c r="I21" s="41">
        <v>0.6</v>
      </c>
      <c r="J21" s="41">
        <v>17.399999999999999</v>
      </c>
    </row>
    <row r="22" spans="1:10" ht="15.75" thickBot="1" x14ac:dyDescent="0.3">
      <c r="A22" s="5"/>
      <c r="B22" s="6"/>
      <c r="C22" s="6"/>
      <c r="D22" s="21"/>
      <c r="E22" s="76"/>
      <c r="F22" s="18"/>
      <c r="G22" s="12"/>
      <c r="H22" s="12"/>
      <c r="I22" s="12"/>
      <c r="J22" s="13"/>
    </row>
    <row r="23" spans="1:10" x14ac:dyDescent="0.25">
      <c r="A23" s="69" t="s">
        <v>56</v>
      </c>
      <c r="B23" s="77" t="s">
        <v>57</v>
      </c>
      <c r="C23" s="70"/>
      <c r="D23" s="71"/>
      <c r="E23" s="72"/>
      <c r="F23" s="73"/>
      <c r="G23" s="74"/>
      <c r="H23" s="74"/>
      <c r="I23" s="74"/>
      <c r="J23" s="75"/>
    </row>
    <row r="24" spans="1:10" x14ac:dyDescent="0.25">
      <c r="A24" s="4"/>
      <c r="B24" s="24" t="s">
        <v>22</v>
      </c>
      <c r="C24" s="2"/>
      <c r="D24" s="20"/>
      <c r="E24" s="16"/>
      <c r="F24" s="17"/>
      <c r="G24" s="10"/>
      <c r="H24" s="10"/>
      <c r="I24" s="10"/>
      <c r="J24" s="11"/>
    </row>
    <row r="25" spans="1:10" x14ac:dyDescent="0.25">
      <c r="A25" s="4"/>
      <c r="B25" s="81"/>
      <c r="C25" s="81"/>
      <c r="D25" s="82"/>
      <c r="E25" s="83"/>
      <c r="F25" s="84"/>
      <c r="G25" s="85"/>
      <c r="H25" s="85"/>
      <c r="I25" s="85"/>
      <c r="J25" s="86"/>
    </row>
    <row r="26" spans="1:10" ht="15.75" thickBot="1" x14ac:dyDescent="0.3">
      <c r="A26" s="5"/>
      <c r="B26" s="6"/>
      <c r="C26" s="6"/>
      <c r="D26" s="21"/>
      <c r="E26" s="76"/>
      <c r="F26" s="18"/>
      <c r="G26" s="12"/>
      <c r="H26" s="12"/>
      <c r="I26" s="12"/>
      <c r="J26" s="13"/>
    </row>
    <row r="27" spans="1:10" x14ac:dyDescent="0.25">
      <c r="A27" s="4" t="s">
        <v>58</v>
      </c>
      <c r="B27" s="3" t="s">
        <v>10</v>
      </c>
      <c r="C27" s="78"/>
      <c r="D27" s="79"/>
      <c r="E27" s="80"/>
      <c r="F27" s="19"/>
      <c r="G27" s="14"/>
      <c r="H27" s="14"/>
      <c r="I27" s="14"/>
      <c r="J27" s="15"/>
    </row>
    <row r="28" spans="1:10" x14ac:dyDescent="0.25">
      <c r="A28" s="4"/>
      <c r="B28" s="1" t="s">
        <v>15</v>
      </c>
      <c r="C28" s="2"/>
      <c r="D28" s="20"/>
      <c r="E28" s="16"/>
      <c r="F28" s="17"/>
      <c r="G28" s="10"/>
      <c r="H28" s="10"/>
      <c r="I28" s="10"/>
      <c r="J28" s="11"/>
    </row>
    <row r="29" spans="1:10" x14ac:dyDescent="0.25">
      <c r="A29" s="4"/>
      <c r="B29" s="1" t="s">
        <v>22</v>
      </c>
      <c r="C29" s="2"/>
      <c r="D29" s="20"/>
      <c r="E29" s="16"/>
      <c r="F29" s="17"/>
      <c r="G29" s="10"/>
      <c r="H29" s="10"/>
      <c r="I29" s="10"/>
      <c r="J29" s="11"/>
    </row>
    <row r="30" spans="1:10" x14ac:dyDescent="0.25">
      <c r="A30" s="4"/>
      <c r="B30" s="1" t="s">
        <v>18</v>
      </c>
      <c r="C30" s="2"/>
      <c r="D30" s="20"/>
      <c r="E30" s="16"/>
      <c r="F30" s="17"/>
      <c r="G30" s="10"/>
      <c r="H30" s="10"/>
      <c r="I30" s="10"/>
      <c r="J30" s="11"/>
    </row>
    <row r="31" spans="1:10" x14ac:dyDescent="0.25">
      <c r="A31" s="4"/>
      <c r="B31" s="81"/>
      <c r="C31" s="81"/>
      <c r="D31" s="82"/>
      <c r="E31" s="83"/>
      <c r="F31" s="84"/>
      <c r="G31" s="85"/>
      <c r="H31" s="85"/>
      <c r="I31" s="85"/>
      <c r="J31" s="86"/>
    </row>
    <row r="32" spans="1:10" ht="15.75" thickBot="1" x14ac:dyDescent="0.3">
      <c r="A32" s="5"/>
      <c r="B32" s="6"/>
      <c r="C32" s="6"/>
      <c r="D32" s="21"/>
      <c r="E32" s="76"/>
      <c r="F32" s="18"/>
      <c r="G32" s="12"/>
      <c r="H32" s="12"/>
      <c r="I32" s="12"/>
      <c r="J32" s="13"/>
    </row>
    <row r="33" spans="1:10" x14ac:dyDescent="0.25">
      <c r="A33" s="69" t="s">
        <v>59</v>
      </c>
      <c r="B33" s="77" t="s">
        <v>60</v>
      </c>
      <c r="C33" s="70"/>
      <c r="D33" s="71"/>
      <c r="E33" s="72"/>
      <c r="F33" s="73"/>
      <c r="G33" s="74"/>
      <c r="H33" s="74"/>
      <c r="I33" s="74"/>
      <c r="J33" s="75"/>
    </row>
    <row r="34" spans="1:10" x14ac:dyDescent="0.25">
      <c r="A34" s="4"/>
      <c r="B34" s="24" t="s">
        <v>57</v>
      </c>
      <c r="C34" s="78"/>
      <c r="D34" s="79"/>
      <c r="E34" s="80"/>
      <c r="F34" s="19"/>
      <c r="G34" s="14"/>
      <c r="H34" s="14"/>
      <c r="I34" s="14"/>
      <c r="J34" s="15"/>
    </row>
    <row r="35" spans="1:10" x14ac:dyDescent="0.25">
      <c r="A35" s="4"/>
      <c r="B35" s="24" t="s">
        <v>22</v>
      </c>
      <c r="C35" s="2"/>
      <c r="D35" s="20"/>
      <c r="E35" s="16"/>
      <c r="F35" s="17"/>
      <c r="G35" s="10"/>
      <c r="H35" s="10"/>
      <c r="I35" s="10"/>
      <c r="J35" s="11"/>
    </row>
    <row r="36" spans="1:10" x14ac:dyDescent="0.25">
      <c r="A36" s="4"/>
      <c r="B36" s="87" t="s">
        <v>16</v>
      </c>
      <c r="C36" s="81"/>
      <c r="D36" s="82"/>
      <c r="E36" s="83"/>
      <c r="F36" s="84"/>
      <c r="G36" s="85"/>
      <c r="H36" s="85"/>
      <c r="I36" s="85"/>
      <c r="J36" s="86"/>
    </row>
    <row r="37" spans="1:10" x14ac:dyDescent="0.25">
      <c r="A37" s="4"/>
      <c r="B37" s="81"/>
      <c r="C37" s="81"/>
      <c r="D37" s="82"/>
      <c r="E37" s="83"/>
      <c r="F37" s="84"/>
      <c r="G37" s="85"/>
      <c r="H37" s="85"/>
      <c r="I37" s="85"/>
      <c r="J37" s="86"/>
    </row>
    <row r="38" spans="1:10" ht="15.75" thickBot="1" x14ac:dyDescent="0.3">
      <c r="A38" s="5"/>
      <c r="B38" s="6"/>
      <c r="C38" s="6"/>
      <c r="D38" s="21"/>
      <c r="E38" s="76"/>
      <c r="F38" s="18"/>
      <c r="G38" s="12"/>
      <c r="H38" s="12"/>
      <c r="I38" s="12"/>
      <c r="J38" s="13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C5" sqref="C5:D5"/>
    </sheetView>
  </sheetViews>
  <sheetFormatPr defaultRowHeight="15" x14ac:dyDescent="0.25"/>
  <cols>
    <col min="4" max="4" width="36" customWidth="1"/>
  </cols>
  <sheetData>
    <row r="1" spans="1:9" ht="15.6" customHeight="1" x14ac:dyDescent="0.25">
      <c r="A1" t="s">
        <v>0</v>
      </c>
      <c r="B1" s="97" t="s">
        <v>71</v>
      </c>
      <c r="C1" s="98"/>
      <c r="D1" s="99"/>
      <c r="E1" t="s">
        <v>17</v>
      </c>
      <c r="F1" s="16"/>
    </row>
    <row r="2" spans="1:9" ht="15.6" customHeight="1" thickBot="1" x14ac:dyDescent="0.3"/>
    <row r="3" spans="1:9" ht="15.6" customHeight="1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32</v>
      </c>
      <c r="G3" s="8" t="s">
        <v>6</v>
      </c>
      <c r="H3" s="8" t="s">
        <v>7</v>
      </c>
      <c r="I3" s="9" t="s">
        <v>8</v>
      </c>
    </row>
    <row r="4" spans="1:9" ht="15.6" customHeight="1" x14ac:dyDescent="0.25">
      <c r="A4" s="100"/>
      <c r="B4" s="3"/>
      <c r="C4" s="33" t="str">
        <f>"20/2"</f>
        <v>20/2</v>
      </c>
      <c r="D4" s="34" t="s">
        <v>30</v>
      </c>
      <c r="E4" s="35" t="str">
        <f>"250"</f>
        <v>250</v>
      </c>
      <c r="F4" s="35">
        <v>118.65913</v>
      </c>
      <c r="G4" s="35">
        <v>2.02</v>
      </c>
      <c r="H4" s="35">
        <v>6.87</v>
      </c>
      <c r="I4" s="35">
        <v>12.98</v>
      </c>
    </row>
    <row r="5" spans="1:9" ht="15.6" customHeight="1" x14ac:dyDescent="0.25">
      <c r="A5" s="101"/>
      <c r="B5" s="22"/>
      <c r="C5" s="52" t="str">
        <f>"9/8"</f>
        <v>9/8</v>
      </c>
      <c r="D5" s="53" t="s">
        <v>72</v>
      </c>
      <c r="E5" s="35" t="str">
        <f>"100"</f>
        <v>100</v>
      </c>
      <c r="F5" s="35">
        <v>141.5</v>
      </c>
      <c r="G5" s="35">
        <v>17.850000000000001</v>
      </c>
      <c r="H5" s="35">
        <v>5.53</v>
      </c>
      <c r="I5" s="35">
        <v>5.37</v>
      </c>
    </row>
    <row r="6" spans="1:9" ht="15.6" customHeight="1" x14ac:dyDescent="0.25">
      <c r="A6" s="101"/>
      <c r="B6" s="22"/>
      <c r="C6" s="23" t="s">
        <v>42</v>
      </c>
      <c r="D6" s="26" t="s">
        <v>24</v>
      </c>
      <c r="E6" s="65">
        <v>180</v>
      </c>
      <c r="F6" s="25">
        <v>220.7282094</v>
      </c>
      <c r="G6" s="25">
        <v>6.36</v>
      </c>
      <c r="H6" s="25">
        <v>3.57</v>
      </c>
      <c r="I6" s="25">
        <v>40.93</v>
      </c>
    </row>
    <row r="7" spans="1:9" ht="15.6" customHeight="1" x14ac:dyDescent="0.25">
      <c r="A7" s="101"/>
      <c r="B7" s="22"/>
      <c r="C7" s="33" t="str">
        <f>"8/4"</f>
        <v>8/4</v>
      </c>
      <c r="D7" s="34" t="s">
        <v>28</v>
      </c>
      <c r="E7" s="35" t="str">
        <f>"250"</f>
        <v>250</v>
      </c>
      <c r="F7" s="35">
        <v>257.00709749999999</v>
      </c>
      <c r="G7" s="35">
        <v>7.98</v>
      </c>
      <c r="H7" s="35">
        <v>9.26</v>
      </c>
      <c r="I7" s="35">
        <v>36.450000000000003</v>
      </c>
    </row>
    <row r="8" spans="1:9" ht="15.6" customHeight="1" x14ac:dyDescent="0.25">
      <c r="A8" s="101"/>
      <c r="B8" s="22"/>
      <c r="C8" s="23" t="s">
        <v>44</v>
      </c>
      <c r="D8" s="26" t="s">
        <v>25</v>
      </c>
      <c r="E8" s="65">
        <v>200</v>
      </c>
      <c r="F8" s="25">
        <v>20.530314146341464</v>
      </c>
      <c r="G8" s="25">
        <v>0.12</v>
      </c>
      <c r="H8" s="25">
        <v>0.02</v>
      </c>
      <c r="I8" s="25">
        <v>5.0599999999999996</v>
      </c>
    </row>
    <row r="9" spans="1:9" ht="15.6" customHeight="1" x14ac:dyDescent="0.25">
      <c r="A9" s="101"/>
      <c r="B9" s="22"/>
      <c r="C9" s="33" t="str">
        <f>"-"</f>
        <v>-</v>
      </c>
      <c r="D9" s="34" t="s">
        <v>21</v>
      </c>
      <c r="E9" s="35" t="str">
        <f>"30"</f>
        <v>30</v>
      </c>
      <c r="F9" s="35">
        <v>67.170299999999997</v>
      </c>
      <c r="G9" s="35">
        <v>1.98</v>
      </c>
      <c r="H9" s="35">
        <v>0.2</v>
      </c>
      <c r="I9" s="35">
        <v>14.07</v>
      </c>
    </row>
    <row r="10" spans="1:9" ht="15.6" customHeight="1" x14ac:dyDescent="0.25">
      <c r="A10" s="101"/>
      <c r="B10" s="22"/>
      <c r="C10" s="33" t="str">
        <f>"-"</f>
        <v>-</v>
      </c>
      <c r="D10" s="34" t="s">
        <v>23</v>
      </c>
      <c r="E10" s="35" t="str">
        <f>"30"</f>
        <v>30</v>
      </c>
      <c r="F10" s="35">
        <v>58.013999999999996</v>
      </c>
      <c r="G10" s="35">
        <v>1.98</v>
      </c>
      <c r="H10" s="35">
        <v>0.36</v>
      </c>
      <c r="I10" s="35">
        <v>12.51</v>
      </c>
    </row>
    <row r="11" spans="1:9" ht="15.6" customHeight="1" x14ac:dyDescent="0.25">
      <c r="A11" s="101"/>
      <c r="B11" s="22"/>
      <c r="C11" s="33"/>
      <c r="D11" s="34" t="s">
        <v>33</v>
      </c>
      <c r="E11" s="35" t="str">
        <f>"200"</f>
        <v>200</v>
      </c>
      <c r="F11" s="35">
        <v>80</v>
      </c>
      <c r="G11" s="35">
        <v>1</v>
      </c>
      <c r="H11" s="35">
        <v>0.2</v>
      </c>
      <c r="I11" s="35">
        <v>20</v>
      </c>
    </row>
    <row r="12" spans="1:9" ht="15.6" customHeight="1" x14ac:dyDescent="0.25">
      <c r="A12" s="101"/>
      <c r="B12" s="22"/>
      <c r="C12" s="51">
        <v>365</v>
      </c>
      <c r="D12" s="34" t="s">
        <v>45</v>
      </c>
      <c r="E12" s="46">
        <v>100</v>
      </c>
      <c r="F12" s="35">
        <v>438</v>
      </c>
      <c r="G12" s="35">
        <v>7.4</v>
      </c>
      <c r="H12" s="35">
        <v>23.3</v>
      </c>
      <c r="I12" s="35">
        <v>49.3</v>
      </c>
    </row>
    <row r="13" spans="1:9" ht="15.6" customHeight="1" x14ac:dyDescent="0.25">
      <c r="A13" s="101"/>
      <c r="B13" s="22"/>
      <c r="C13" s="33" t="s">
        <v>46</v>
      </c>
      <c r="D13" s="34" t="s">
        <v>34</v>
      </c>
      <c r="E13" s="46">
        <v>100</v>
      </c>
      <c r="F13" s="35">
        <v>376</v>
      </c>
      <c r="G13" s="35">
        <v>14.2</v>
      </c>
      <c r="H13" s="35">
        <v>22.9</v>
      </c>
      <c r="I13" s="35">
        <v>27.4</v>
      </c>
    </row>
    <row r="14" spans="1:9" ht="15.6" customHeight="1" x14ac:dyDescent="0.25">
      <c r="A14" s="101"/>
      <c r="B14" s="22"/>
      <c r="C14" s="33" t="str">
        <f>"22/12"</f>
        <v>22/12</v>
      </c>
      <c r="D14" s="34" t="s">
        <v>35</v>
      </c>
      <c r="E14" s="46">
        <v>100</v>
      </c>
      <c r="F14" s="35">
        <v>183</v>
      </c>
      <c r="G14" s="35">
        <v>5.3</v>
      </c>
      <c r="H14" s="35">
        <v>4.9000000000000004</v>
      </c>
      <c r="I14" s="35">
        <v>28.4</v>
      </c>
    </row>
    <row r="15" spans="1:9" ht="15.6" customHeight="1" x14ac:dyDescent="0.25">
      <c r="A15" s="101"/>
      <c r="B15" s="22"/>
      <c r="C15" s="33" t="str">
        <f>"17/12"</f>
        <v>17/12</v>
      </c>
      <c r="D15" s="34" t="s">
        <v>47</v>
      </c>
      <c r="E15" s="46">
        <v>100</v>
      </c>
      <c r="F15" s="35">
        <v>340</v>
      </c>
      <c r="G15" s="35">
        <v>7.7</v>
      </c>
      <c r="H15" s="35">
        <v>7.4</v>
      </c>
      <c r="I15" s="35">
        <v>59.9</v>
      </c>
    </row>
    <row r="16" spans="1:9" ht="15.6" customHeight="1" x14ac:dyDescent="0.25">
      <c r="A16" s="101"/>
      <c r="B16" s="1"/>
      <c r="C16" s="33" t="str">
        <f>"25/12"</f>
        <v>25/12</v>
      </c>
      <c r="D16" s="34" t="s">
        <v>36</v>
      </c>
      <c r="E16" s="46">
        <v>100</v>
      </c>
      <c r="F16" s="35">
        <v>257</v>
      </c>
      <c r="G16" s="35">
        <v>8.6</v>
      </c>
      <c r="H16" s="35">
        <v>3.5</v>
      </c>
      <c r="I16" s="35">
        <v>46.5</v>
      </c>
    </row>
    <row r="17" spans="1:9" ht="15.6" customHeight="1" x14ac:dyDescent="0.25">
      <c r="A17" s="101"/>
      <c r="B17" s="1"/>
      <c r="C17" s="51">
        <v>412</v>
      </c>
      <c r="D17" s="40" t="s">
        <v>37</v>
      </c>
      <c r="E17" s="47">
        <v>100</v>
      </c>
      <c r="F17" s="41">
        <v>297</v>
      </c>
      <c r="G17" s="41">
        <v>11.1</v>
      </c>
      <c r="H17" s="41">
        <v>14.1</v>
      </c>
      <c r="I17" s="41">
        <v>30</v>
      </c>
    </row>
    <row r="18" spans="1:9" ht="15.6" customHeight="1" x14ac:dyDescent="0.25">
      <c r="A18" s="101"/>
      <c r="B18" s="37"/>
      <c r="C18" s="66" t="str">
        <f>"15/12"</f>
        <v>15/12</v>
      </c>
      <c r="D18" s="34" t="s">
        <v>48</v>
      </c>
      <c r="E18" s="46">
        <v>100</v>
      </c>
      <c r="F18" s="35">
        <v>272</v>
      </c>
      <c r="G18" s="35">
        <v>8.5</v>
      </c>
      <c r="H18" s="35">
        <v>1.6</v>
      </c>
      <c r="I18" s="35">
        <v>53.8</v>
      </c>
    </row>
    <row r="19" spans="1:9" ht="15.6" customHeight="1" x14ac:dyDescent="0.25">
      <c r="A19" s="102"/>
      <c r="B19" s="30"/>
      <c r="C19" s="67" t="str">
        <f>"07/12"</f>
        <v>07/12</v>
      </c>
      <c r="D19" s="34" t="s">
        <v>49</v>
      </c>
      <c r="E19" s="46">
        <v>100</v>
      </c>
      <c r="F19" s="35">
        <v>301</v>
      </c>
      <c r="G19" s="35">
        <v>7.4</v>
      </c>
      <c r="H19" s="35">
        <v>8.6</v>
      </c>
      <c r="I19" s="35">
        <v>47.1</v>
      </c>
    </row>
    <row r="20" spans="1:9" ht="15.6" customHeight="1" x14ac:dyDescent="0.25">
      <c r="A20" s="48"/>
      <c r="B20" s="49"/>
      <c r="C20" s="67" t="str">
        <f>"18/12"</f>
        <v>18/12</v>
      </c>
      <c r="D20" s="34" t="s">
        <v>50</v>
      </c>
      <c r="E20" s="46">
        <v>100</v>
      </c>
      <c r="F20" s="35">
        <v>192</v>
      </c>
      <c r="G20" s="35">
        <v>5.7</v>
      </c>
      <c r="H20" s="35">
        <v>6</v>
      </c>
      <c r="I20" s="35">
        <v>27.4</v>
      </c>
    </row>
    <row r="21" spans="1:9" ht="15.6" customHeight="1" x14ac:dyDescent="0.25">
      <c r="A21" s="48"/>
      <c r="B21" s="49"/>
      <c r="C21" s="67" t="str">
        <f>"05/12"</f>
        <v>05/12</v>
      </c>
      <c r="D21" s="34" t="s">
        <v>51</v>
      </c>
      <c r="E21" s="46">
        <v>100</v>
      </c>
      <c r="F21" s="35">
        <v>299</v>
      </c>
      <c r="G21" s="35">
        <v>14</v>
      </c>
      <c r="H21" s="35">
        <v>12.5</v>
      </c>
      <c r="I21" s="35">
        <v>31.3</v>
      </c>
    </row>
    <row r="22" spans="1:9" ht="15.6" customHeight="1" x14ac:dyDescent="0.25">
      <c r="A22" s="48"/>
      <c r="B22" s="49"/>
      <c r="C22" s="33"/>
      <c r="D22" s="34" t="s">
        <v>38</v>
      </c>
      <c r="E22" s="46">
        <v>38</v>
      </c>
      <c r="F22" s="35">
        <v>201.4</v>
      </c>
      <c r="G22" s="35">
        <v>1.94</v>
      </c>
      <c r="H22" s="35">
        <v>12.24</v>
      </c>
      <c r="I22" s="35">
        <v>20.86</v>
      </c>
    </row>
    <row r="23" spans="1:9" ht="15.6" customHeight="1" x14ac:dyDescent="0.25">
      <c r="A23" s="48"/>
      <c r="B23" s="49"/>
      <c r="C23" s="33"/>
      <c r="D23" s="34" t="s">
        <v>39</v>
      </c>
      <c r="E23" s="46">
        <v>30</v>
      </c>
      <c r="F23" s="35">
        <v>129</v>
      </c>
      <c r="G23" s="35">
        <v>1.3</v>
      </c>
      <c r="H23" s="35">
        <v>5.4</v>
      </c>
      <c r="I23" s="35">
        <v>18.899999999999999</v>
      </c>
    </row>
    <row r="24" spans="1:9" ht="15.6" customHeight="1" x14ac:dyDescent="0.25">
      <c r="A24" s="48"/>
      <c r="B24" s="49"/>
      <c r="C24" s="33"/>
      <c r="D24" s="34" t="s">
        <v>40</v>
      </c>
      <c r="E24" s="46">
        <v>30</v>
      </c>
      <c r="F24" s="35">
        <v>156</v>
      </c>
      <c r="G24" s="35">
        <v>1.05</v>
      </c>
      <c r="H24" s="35">
        <v>9</v>
      </c>
      <c r="I24" s="35">
        <v>17.399999999999999</v>
      </c>
    </row>
    <row r="25" spans="1:9" ht="15.6" customHeight="1" x14ac:dyDescent="0.25">
      <c r="A25" s="48"/>
      <c r="B25" s="49"/>
      <c r="C25" s="33"/>
      <c r="D25" s="34"/>
      <c r="E25" s="46"/>
      <c r="F25" s="35"/>
      <c r="G25" s="35"/>
      <c r="H25" s="35"/>
      <c r="I25" s="35"/>
    </row>
    <row r="26" spans="1:9" ht="15.6" customHeight="1" thickBot="1" x14ac:dyDescent="0.3">
      <c r="A26" s="32"/>
      <c r="B26" s="31"/>
      <c r="C26" s="36"/>
      <c r="D26" s="42"/>
      <c r="E26" s="50"/>
      <c r="F26" s="43"/>
      <c r="G26" s="43"/>
      <c r="H26" s="43"/>
      <c r="I26" s="43"/>
    </row>
    <row r="27" spans="1:9" ht="15.75" thickTop="1" x14ac:dyDescent="0.25"/>
  </sheetData>
  <mergeCells count="2">
    <mergeCell ref="B1:D1"/>
    <mergeCell ref="A4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5-11 класс</vt:lpstr>
      <vt:lpstr>1-4 ОВЗ</vt:lpstr>
      <vt:lpstr>5-11 ОВЗ</vt:lpstr>
      <vt:lpstr>Фенилкетонуриевая диета</vt:lpstr>
      <vt:lpstr>доп.питание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2026-05-07T08:48:44Z</dcterms:modified>
</cp:coreProperties>
</file>