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3\Desktop\Меню на сайт№14\"/>
    </mc:Choice>
  </mc:AlternateContent>
  <bookViews>
    <workbookView xWindow="-105" yWindow="-105" windowWidth="19425" windowHeight="10425"/>
  </bookViews>
  <sheets>
    <sheet name="5-11 класс" sheetId="2" r:id="rId1"/>
    <sheet name="1-4 ОВЗ" sheetId="3" r:id="rId2"/>
    <sheet name="5-11 ОВЗ" sheetId="4" r:id="rId3"/>
    <sheet name="Фенилкетонуриевая диета" sheetId="5" r:id="rId4"/>
    <sheet name="Доп.питание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4" l="1"/>
  <c r="E18" i="4"/>
  <c r="C18" i="4"/>
  <c r="E17" i="4"/>
  <c r="C17" i="4"/>
  <c r="E14" i="4"/>
  <c r="C14" i="4"/>
  <c r="E8" i="4"/>
  <c r="C8" i="4"/>
  <c r="E6" i="4"/>
  <c r="C6" i="4"/>
  <c r="E19" i="3"/>
  <c r="C19" i="3"/>
  <c r="E18" i="3"/>
  <c r="C18" i="3"/>
  <c r="E17" i="3"/>
  <c r="C17" i="3"/>
  <c r="E14" i="3"/>
  <c r="C14" i="3"/>
  <c r="E8" i="3"/>
  <c r="C8" i="3"/>
  <c r="E6" i="3"/>
  <c r="C6" i="3"/>
  <c r="E8" i="2"/>
  <c r="C8" i="2"/>
  <c r="E6" i="2"/>
  <c r="C6" i="2"/>
  <c r="E17" i="5" l="1"/>
  <c r="E18" i="5"/>
  <c r="C18" i="5"/>
  <c r="E21" i="5"/>
  <c r="C16" i="5"/>
  <c r="E15" i="5"/>
  <c r="C15" i="5"/>
  <c r="E6" i="5"/>
  <c r="C6" i="5"/>
  <c r="E5" i="5"/>
  <c r="C5" i="5"/>
  <c r="E4" i="5"/>
  <c r="C4" i="5"/>
  <c r="C7" i="5" l="1"/>
  <c r="C21" i="7" l="1"/>
  <c r="C20" i="7"/>
  <c r="C19" i="7"/>
  <c r="C18" i="7"/>
  <c r="C16" i="7"/>
  <c r="C15" i="7"/>
  <c r="C14" i="7"/>
  <c r="E11" i="7"/>
  <c r="E4" i="7" l="1"/>
  <c r="C4" i="7"/>
  <c r="C10" i="7" l="1"/>
  <c r="C9" i="7"/>
  <c r="E8" i="7"/>
  <c r="C8" i="7"/>
</calcChain>
</file>

<file path=xl/sharedStrings.xml><?xml version="1.0" encoding="utf-8"?>
<sst xmlns="http://schemas.openxmlformats.org/spreadsheetml/2006/main" count="264" uniqueCount="85">
  <si>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</si>
  <si>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</si>
  <si>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</si>
  <si>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</si>
  <si>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</si>
  <si>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</si>
  <si>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</si>
  <si>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</si>
  <si>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</si>
  <si>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</si>
  <si>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</si>
  <si>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</si>
  <si>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</si>
  <si>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</si>
  <si>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</si>
  <si>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</si>
  <si>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</si>
  <si>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</si>
  <si>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</si>
  <si>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</si>
  <si>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</si>
  <si>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</si>
  <si>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напиток</t>
  </si>
  <si>
    <t>гор.напиток</t>
  </si>
  <si>
    <t>Хлеб ржаной</t>
  </si>
  <si>
    <t>Омлет запеченный или паровой</t>
  </si>
  <si>
    <t>Борщ со сметаной (вариант 2)</t>
  </si>
  <si>
    <t>Компот из сухофруктов и шиповника (вариант 2)</t>
  </si>
  <si>
    <t>Фрукт</t>
  </si>
  <si>
    <t>Ккал.</t>
  </si>
  <si>
    <t>Компот из  сухофруктов</t>
  </si>
  <si>
    <t>Сок 0,2</t>
  </si>
  <si>
    <t>Сосиска в тесте</t>
  </si>
  <si>
    <t>Шаньга домашняя</t>
  </si>
  <si>
    <t>Шаньга наливная</t>
  </si>
  <si>
    <t>Пицца</t>
  </si>
  <si>
    <t>Тортик "Боярушка"</t>
  </si>
  <si>
    <t>Печенье "ЧокоПай"</t>
  </si>
  <si>
    <t>Батончик "ЧиоРио"</t>
  </si>
  <si>
    <t>2/6</t>
  </si>
  <si>
    <t>Кофейный напиток с молоком (вариант 2)</t>
  </si>
  <si>
    <t>Турбинка</t>
  </si>
  <si>
    <t>39/12</t>
  </si>
  <si>
    <t>Булочка с повидлом</t>
  </si>
  <si>
    <t>Булочка с маком</t>
  </si>
  <si>
    <t>Ватрушка с яблоком</t>
  </si>
  <si>
    <t>Пирожок с капустой</t>
  </si>
  <si>
    <t>Ватрушка с творогом</t>
  </si>
  <si>
    <t>Дата</t>
  </si>
  <si>
    <t>закуска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</si>
  <si>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</si>
  <si>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</si>
  <si>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</si>
  <si>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</si>
  <si>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</si>
  <si>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</si>
  <si>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</si>
  <si>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№14 с 11 лет и старше</t>
  </si>
  <si>
    <t>МБОУ СОШ № 14 ДОВЗ 7-10 лет</t>
  </si>
  <si>
    <t>МБОУ СОШ № 14 ДОВЗ 12 и ст</t>
  </si>
  <si>
    <t>Запеканка картофельная с овощами б/б</t>
  </si>
  <si>
    <t>Сметана</t>
  </si>
  <si>
    <t>Чай с лимоном</t>
  </si>
  <si>
    <t>36/1</t>
  </si>
  <si>
    <t>Салат из отварной свеклы с яблоками и растительным маслом</t>
  </si>
  <si>
    <t>150</t>
  </si>
  <si>
    <t>Борщ с капустой и картофелем б/б</t>
  </si>
  <si>
    <t>Овощное пюре б/б</t>
  </si>
  <si>
    <t>Компот из сухофруктов</t>
  </si>
  <si>
    <t>МБОУ СОШ № 14 Фенилкетонуриевая диета</t>
  </si>
  <si>
    <t>МБОУ СОШ № 14 Дополнительное питание</t>
  </si>
  <si>
    <t>2/4</t>
  </si>
  <si>
    <t>Каша гречневая молочная с маслом сливочным</t>
  </si>
  <si>
    <t>250</t>
  </si>
  <si>
    <t>1/6</t>
  </si>
  <si>
    <t>Яйцо отварное</t>
  </si>
  <si>
    <t>40</t>
  </si>
  <si>
    <t>1/13</t>
  </si>
  <si>
    <t>Бутерброд с маслом</t>
  </si>
  <si>
    <t>60</t>
  </si>
  <si>
    <t>43/3</t>
  </si>
  <si>
    <t>Картофельное пюре</t>
  </si>
  <si>
    <t>5/9</t>
  </si>
  <si>
    <t>Биточки (котлеты) из мяса свинины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</si>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</sst>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0" fillId="3" borderId="4" xfId="0" applyFill="1" applyBorder="1"/>
    <xf numFmtId="2" fontId="2" fillId="3" borderId="5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0" borderId="19" xfId="0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2" fontId="3" fillId="0" borderId="21" xfId="0" applyNumberFormat="1" applyFont="1" applyBorder="1"/>
    <xf numFmtId="0" fontId="0" fillId="0" borderId="4" xfId="0" applyBorder="1"/>
    <xf numFmtId="0" fontId="1" fillId="0" borderId="16" xfId="0" applyFont="1" applyBorder="1"/>
    <xf numFmtId="0" fontId="1" fillId="0" borderId="16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1" fillId="0" borderId="16" xfId="0" applyNumberFormat="1" applyFont="1" applyBorder="1"/>
    <xf numFmtId="2" fontId="1" fillId="0" borderId="1" xfId="0" applyNumberFormat="1" applyFont="1" applyBorder="1"/>
    <xf numFmtId="2" fontId="0" fillId="0" borderId="9" xfId="0" applyNumberFormat="1" applyFill="1" applyBorder="1" applyProtection="1">
      <protection locked="0"/>
    </xf>
    <xf numFmtId="2" fontId="1" fillId="3" borderId="16" xfId="0" applyNumberFormat="1" applyFont="1" applyFill="1" applyBorder="1"/>
    <xf numFmtId="0" fontId="1" fillId="3" borderId="16" xfId="0" applyFont="1" applyFill="1" applyBorder="1"/>
    <xf numFmtId="2" fontId="1" fillId="3" borderId="1" xfId="0" applyNumberFormat="1" applyFont="1" applyFill="1" applyBorder="1"/>
    <xf numFmtId="0" fontId="1" fillId="3" borderId="1" xfId="0" applyFont="1" applyFill="1" applyBorder="1"/>
    <xf numFmtId="0" fontId="3" fillId="0" borderId="16" xfId="0" applyFont="1" applyBorder="1"/>
    <xf numFmtId="0" fontId="3" fillId="0" borderId="16" xfId="0" applyFont="1" applyBorder="1" applyAlignment="1">
      <alignment wrapText="1"/>
    </xf>
    <xf numFmtId="0" fontId="3" fillId="0" borderId="16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/>
    <xf numFmtId="0" fontId="3" fillId="0" borderId="21" xfId="0" applyFont="1" applyBorder="1"/>
    <xf numFmtId="2" fontId="3" fillId="0" borderId="16" xfId="0" applyNumberFormat="1" applyFont="1" applyBorder="1"/>
    <xf numFmtId="1" fontId="3" fillId="0" borderId="16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0" fontId="0" fillId="0" borderId="23" xfId="0" applyBorder="1" applyAlignment="1">
      <alignment horizontal="center" vertical="center"/>
    </xf>
    <xf numFmtId="0" fontId="0" fillId="3" borderId="23" xfId="0" applyFill="1" applyBorder="1" applyProtection="1">
      <protection locked="0"/>
    </xf>
    <xf numFmtId="0" fontId="3" fillId="0" borderId="21" xfId="0" applyFont="1" applyBorder="1" applyAlignment="1">
      <alignment wrapText="1"/>
    </xf>
    <xf numFmtId="1" fontId="3" fillId="0" borderId="21" xfId="0" applyNumberFormat="1" applyFont="1" applyBorder="1" applyAlignment="1">
      <alignment horizontal="left"/>
    </xf>
    <xf numFmtId="0" fontId="1" fillId="3" borderId="16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1" fontId="1" fillId="0" borderId="1" xfId="0" applyNumberFormat="1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16" fontId="3" fillId="0" borderId="1" xfId="0" applyNumberFormat="1" applyFont="1" applyBorder="1"/>
    <xf numFmtId="16" fontId="3" fillId="0" borderId="16" xfId="0" applyNumberFormat="1" applyFont="1" applyBorder="1"/>
    <xf numFmtId="14" fontId="0" fillId="2" borderId="1" xfId="0" applyNumberFormat="1" applyFill="1" applyBorder="1" applyProtection="1">
      <protection locked="0"/>
    </xf>
    <xf numFmtId="0" fontId="0" fillId="0" borderId="24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3" borderId="22" xfId="0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0" fontId="1" fillId="2" borderId="16" xfId="0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2" fontId="0" fillId="3" borderId="1" xfId="0" applyNumberFormat="1" applyFill="1" applyBorder="1" applyProtection="1">
      <protection locked="0"/>
    </xf>
    <xf numFmtId="0" fontId="3" fillId="3" borderId="16" xfId="0" applyFont="1" applyFill="1" applyBorder="1"/>
    <xf numFmtId="0" fontId="3" fillId="3" borderId="16" xfId="0" applyFont="1" applyFill="1" applyBorder="1" applyAlignment="1">
      <alignment wrapText="1"/>
    </xf>
    <xf numFmtId="2" fontId="3" fillId="3" borderId="16" xfId="0" applyNumberFormat="1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2" fontId="3" fillId="3" borderId="1" xfId="0" applyNumberFormat="1" applyFont="1" applyFill="1" applyBorder="1"/>
    <xf numFmtId="1" fontId="3" fillId="3" borderId="16" xfId="0" applyNumberFormat="1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M6" sqref="M6"/>
    </sheetView>
  </sheetViews>
  <sheetFormatPr defaultRowHeight="15" x14ac:dyDescent="0.25"/>
  <cols>
    <col min="4" max="4" width="39.140625" customWidth="1"/>
    <col min="10" max="10" width="10.140625" bestFit="1" customWidth="1"/>
  </cols>
  <sheetData>
    <row r="1" spans="1:10" x14ac:dyDescent="0.25">
      <c r="A1" t="s">
        <v>0</v>
      </c>
      <c r="B1" s="87" t="s">
        <v>57</v>
      </c>
      <c r="C1" s="88"/>
      <c r="D1" s="89"/>
      <c r="E1" t="s">
        <v>17</v>
      </c>
      <c r="F1" s="16"/>
      <c r="I1" t="s">
        <v>48</v>
      </c>
      <c r="J1" s="63">
        <v>46268</v>
      </c>
    </row>
    <row r="2" spans="1:10" ht="15.75" thickBot="1" x14ac:dyDescent="0.3"/>
    <row r="3" spans="1:10" ht="15.75" thickBot="1" x14ac:dyDescent="0.3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31.5" x14ac:dyDescent="0.25">
      <c r="A4" s="64" t="s">
        <v>9</v>
      </c>
      <c r="B4" s="3" t="s">
        <v>10</v>
      </c>
      <c r="C4" s="41" t="s">
        <v>71</v>
      </c>
      <c r="D4" s="57" t="s">
        <v>72</v>
      </c>
      <c r="E4" s="40" t="s">
        <v>73</v>
      </c>
      <c r="F4" s="24">
        <v>59.55</v>
      </c>
      <c r="G4" s="40">
        <v>291.27275999999995</v>
      </c>
      <c r="H4" s="40">
        <v>9.7799999999999994</v>
      </c>
      <c r="I4" s="40">
        <v>9.98</v>
      </c>
      <c r="J4" s="40">
        <v>43.1</v>
      </c>
    </row>
    <row r="5" spans="1:10" ht="16.5" thickBot="1" x14ac:dyDescent="0.3">
      <c r="A5" s="4"/>
      <c r="B5" s="2"/>
      <c r="C5" s="41" t="s">
        <v>74</v>
      </c>
      <c r="D5" s="57" t="s">
        <v>75</v>
      </c>
      <c r="E5" s="40" t="s">
        <v>76</v>
      </c>
      <c r="F5" s="39">
        <v>25</v>
      </c>
      <c r="G5" s="40">
        <v>62.783999999999999</v>
      </c>
      <c r="H5" s="40">
        <v>5.08</v>
      </c>
      <c r="I5" s="40">
        <v>4.5999999999999996</v>
      </c>
      <c r="J5" s="40">
        <v>0.28000000000000003</v>
      </c>
    </row>
    <row r="6" spans="1:10" ht="31.5" x14ac:dyDescent="0.25">
      <c r="A6" s="4"/>
      <c r="B6" s="1" t="s">
        <v>23</v>
      </c>
      <c r="C6" s="41" t="str">
        <f>"32/10"</f>
        <v>32/10</v>
      </c>
      <c r="D6" s="57" t="s">
        <v>40</v>
      </c>
      <c r="E6" s="41" t="str">
        <f>"180"</f>
        <v>180</v>
      </c>
      <c r="F6" s="26">
        <v>23</v>
      </c>
      <c r="G6" s="41">
        <v>70.009740000000008</v>
      </c>
      <c r="H6" s="41">
        <v>2.82</v>
      </c>
      <c r="I6" s="41">
        <v>2.89</v>
      </c>
      <c r="J6" s="41">
        <v>8.5500000000000007</v>
      </c>
    </row>
    <row r="7" spans="1:10" ht="15.75" x14ac:dyDescent="0.25">
      <c r="A7" s="4"/>
      <c r="B7" s="1" t="s">
        <v>18</v>
      </c>
      <c r="C7" s="41" t="s">
        <v>77</v>
      </c>
      <c r="D7" s="57" t="s">
        <v>78</v>
      </c>
      <c r="E7" s="40" t="s">
        <v>79</v>
      </c>
      <c r="F7" s="26">
        <v>33.36</v>
      </c>
      <c r="G7" s="40">
        <v>202.614</v>
      </c>
      <c r="H7" s="40">
        <v>3.54</v>
      </c>
      <c r="I7" s="40">
        <v>11.28</v>
      </c>
      <c r="J7" s="40">
        <v>21.3</v>
      </c>
    </row>
    <row r="8" spans="1:10" ht="15.75" x14ac:dyDescent="0.25">
      <c r="A8" s="4"/>
      <c r="B8" s="1"/>
      <c r="C8" s="43" t="str">
        <f>"-"</f>
        <v>-</v>
      </c>
      <c r="D8" s="58" t="s">
        <v>24</v>
      </c>
      <c r="E8" s="43" t="str">
        <f>"30"</f>
        <v>30</v>
      </c>
      <c r="F8" s="93">
        <v>3.28</v>
      </c>
      <c r="G8" s="43">
        <v>58.013999999999996</v>
      </c>
      <c r="H8" s="43">
        <v>1.98</v>
      </c>
      <c r="I8" s="43">
        <v>0.36</v>
      </c>
      <c r="J8" s="43">
        <v>12.51</v>
      </c>
    </row>
    <row r="9" spans="1:10" ht="15.75" thickBot="1" x14ac:dyDescent="0.3">
      <c r="A9" s="4"/>
      <c r="B9" s="6"/>
      <c r="C9" s="6"/>
      <c r="D9" s="21"/>
      <c r="E9" s="71"/>
      <c r="F9" s="18"/>
      <c r="G9" s="12"/>
      <c r="H9" s="12"/>
      <c r="I9" s="12"/>
      <c r="J9" s="13"/>
    </row>
    <row r="10" spans="1:10" ht="15.75" thickBot="1" x14ac:dyDescent="0.3">
      <c r="A10" s="5"/>
      <c r="B10" s="6"/>
      <c r="C10" s="6"/>
      <c r="D10" s="21"/>
      <c r="E10" s="71"/>
      <c r="F10" s="18"/>
      <c r="G10" s="12"/>
      <c r="H10" s="12"/>
      <c r="I10" s="12"/>
      <c r="J10" s="13"/>
    </row>
    <row r="11" spans="1:10" x14ac:dyDescent="0.25">
      <c r="A11" s="64" t="s">
        <v>11</v>
      </c>
      <c r="B11" s="72" t="s">
        <v>16</v>
      </c>
      <c r="C11" s="65"/>
      <c r="D11" s="66"/>
      <c r="E11" s="67"/>
      <c r="F11" s="68"/>
      <c r="G11" s="69"/>
      <c r="H11" s="69"/>
      <c r="I11" s="69"/>
      <c r="J11" s="70"/>
    </row>
    <row r="12" spans="1:10" x14ac:dyDescent="0.25">
      <c r="A12" s="4"/>
      <c r="B12" s="2"/>
      <c r="C12" s="2"/>
      <c r="D12" s="20"/>
      <c r="E12" s="16"/>
      <c r="F12" s="17"/>
      <c r="G12" s="10"/>
      <c r="H12" s="10"/>
      <c r="I12" s="10"/>
      <c r="J12" s="11"/>
    </row>
    <row r="13" spans="1:10" ht="15.75" thickBot="1" x14ac:dyDescent="0.3">
      <c r="A13" s="5"/>
      <c r="B13" s="6"/>
      <c r="C13" s="6"/>
      <c r="D13" s="21"/>
      <c r="E13" s="71"/>
      <c r="F13" s="18"/>
      <c r="G13" s="12"/>
      <c r="H13" s="12"/>
      <c r="I13" s="12"/>
      <c r="J13" s="13"/>
    </row>
    <row r="14" spans="1:10" x14ac:dyDescent="0.25">
      <c r="A14" s="4" t="s">
        <v>12</v>
      </c>
      <c r="B14" s="32" t="s">
        <v>49</v>
      </c>
      <c r="C14" s="73"/>
      <c r="D14" s="74"/>
      <c r="E14" s="75"/>
      <c r="F14" s="19"/>
      <c r="G14" s="14"/>
      <c r="H14" s="14"/>
      <c r="I14" s="14"/>
      <c r="J14" s="15"/>
    </row>
    <row r="15" spans="1:10" x14ac:dyDescent="0.25">
      <c r="A15" s="4"/>
      <c r="B15" s="1" t="s">
        <v>13</v>
      </c>
      <c r="C15" s="2"/>
      <c r="D15" s="20"/>
      <c r="E15" s="16"/>
      <c r="F15" s="17"/>
      <c r="G15" s="10"/>
      <c r="H15" s="10"/>
      <c r="I15" s="10"/>
      <c r="J15" s="11"/>
    </row>
    <row r="16" spans="1:10" x14ac:dyDescent="0.25">
      <c r="A16" s="4"/>
      <c r="B16" s="1" t="s">
        <v>14</v>
      </c>
      <c r="C16" s="2"/>
      <c r="D16" s="20"/>
      <c r="E16" s="16"/>
      <c r="F16" s="17"/>
      <c r="G16" s="10"/>
      <c r="H16" s="10"/>
      <c r="I16" s="10"/>
      <c r="J16" s="11"/>
    </row>
    <row r="17" spans="1:10" x14ac:dyDescent="0.25">
      <c r="A17" s="4"/>
      <c r="B17" s="1" t="s">
        <v>15</v>
      </c>
      <c r="C17" s="2"/>
      <c r="D17" s="20"/>
      <c r="E17" s="16"/>
      <c r="F17" s="17"/>
      <c r="G17" s="10"/>
      <c r="H17" s="10"/>
      <c r="I17" s="10"/>
      <c r="J17" s="11"/>
    </row>
    <row r="18" spans="1:10" x14ac:dyDescent="0.25">
      <c r="A18" s="4"/>
      <c r="B18" s="1" t="s">
        <v>22</v>
      </c>
      <c r="C18" s="2"/>
      <c r="D18" s="20"/>
      <c r="E18" s="16"/>
      <c r="F18" s="17"/>
      <c r="G18" s="10"/>
      <c r="H18" s="10"/>
      <c r="I18" s="10"/>
      <c r="J18" s="11"/>
    </row>
    <row r="19" spans="1:10" x14ac:dyDescent="0.25">
      <c r="A19" s="4"/>
      <c r="B19" s="1" t="s">
        <v>50</v>
      </c>
      <c r="C19" s="2"/>
      <c r="D19" s="20"/>
      <c r="E19" s="16"/>
      <c r="F19" s="17"/>
      <c r="G19" s="10"/>
      <c r="H19" s="10"/>
      <c r="I19" s="10"/>
      <c r="J19" s="11"/>
    </row>
    <row r="20" spans="1:10" x14ac:dyDescent="0.25">
      <c r="A20" s="4"/>
      <c r="B20" s="1" t="s">
        <v>51</v>
      </c>
      <c r="C20" s="2"/>
      <c r="D20" s="20"/>
      <c r="E20" s="16"/>
      <c r="F20" s="17"/>
      <c r="G20" s="10"/>
      <c r="H20" s="10"/>
      <c r="I20" s="10"/>
      <c r="J20" s="11"/>
    </row>
    <row r="21" spans="1:10" x14ac:dyDescent="0.25">
      <c r="A21" s="4"/>
      <c r="B21" s="76"/>
      <c r="C21" s="76"/>
      <c r="D21" s="77"/>
      <c r="E21" s="78"/>
      <c r="F21" s="79"/>
      <c r="G21" s="80"/>
      <c r="H21" s="80"/>
      <c r="I21" s="80"/>
      <c r="J21" s="81"/>
    </row>
    <row r="22" spans="1:10" ht="15.75" thickBot="1" x14ac:dyDescent="0.3">
      <c r="A22" s="5"/>
      <c r="B22" s="6"/>
      <c r="C22" s="6"/>
      <c r="D22" s="21"/>
      <c r="E22" s="71"/>
      <c r="F22" s="18"/>
      <c r="G22" s="12"/>
      <c r="H22" s="12"/>
      <c r="I22" s="12"/>
      <c r="J22" s="13"/>
    </row>
    <row r="23" spans="1:10" x14ac:dyDescent="0.25">
      <c r="A23" s="64" t="s">
        <v>52</v>
      </c>
      <c r="B23" s="72" t="s">
        <v>53</v>
      </c>
      <c r="C23" s="65"/>
      <c r="D23" s="66"/>
      <c r="E23" s="67"/>
      <c r="F23" s="68"/>
      <c r="G23" s="69"/>
      <c r="H23" s="69"/>
      <c r="I23" s="69"/>
      <c r="J23" s="70"/>
    </row>
    <row r="24" spans="1:10" x14ac:dyDescent="0.25">
      <c r="A24" s="4"/>
      <c r="B24" s="23" t="s">
        <v>22</v>
      </c>
      <c r="C24" s="2"/>
      <c r="D24" s="20"/>
      <c r="E24" s="16"/>
      <c r="F24" s="17"/>
      <c r="G24" s="10"/>
      <c r="H24" s="10"/>
      <c r="I24" s="10"/>
      <c r="J24" s="11"/>
    </row>
    <row r="25" spans="1:10" x14ac:dyDescent="0.25">
      <c r="A25" s="4"/>
      <c r="B25" s="76"/>
      <c r="C25" s="76"/>
      <c r="D25" s="77"/>
      <c r="E25" s="78"/>
      <c r="F25" s="79"/>
      <c r="G25" s="80"/>
      <c r="H25" s="80"/>
      <c r="I25" s="80"/>
      <c r="J25" s="81"/>
    </row>
    <row r="26" spans="1:10" ht="15.75" thickBot="1" x14ac:dyDescent="0.3">
      <c r="A26" s="5"/>
      <c r="B26" s="6"/>
      <c r="C26" s="6"/>
      <c r="D26" s="21"/>
      <c r="E26" s="71"/>
      <c r="F26" s="18"/>
      <c r="G26" s="12"/>
      <c r="H26" s="12"/>
      <c r="I26" s="12"/>
      <c r="J26" s="13"/>
    </row>
    <row r="27" spans="1:10" x14ac:dyDescent="0.25">
      <c r="A27" s="4" t="s">
        <v>54</v>
      </c>
      <c r="B27" s="3" t="s">
        <v>10</v>
      </c>
      <c r="C27" s="73"/>
      <c r="D27" s="74"/>
      <c r="E27" s="75"/>
      <c r="F27" s="19"/>
      <c r="G27" s="14"/>
      <c r="H27" s="14"/>
      <c r="I27" s="14"/>
      <c r="J27" s="15"/>
    </row>
    <row r="28" spans="1:10" x14ac:dyDescent="0.25">
      <c r="A28" s="4"/>
      <c r="B28" s="1" t="s">
        <v>15</v>
      </c>
      <c r="C28" s="2"/>
      <c r="D28" s="20"/>
      <c r="E28" s="16"/>
      <c r="F28" s="17"/>
      <c r="G28" s="10"/>
      <c r="H28" s="10"/>
      <c r="I28" s="10"/>
      <c r="J28" s="11"/>
    </row>
    <row r="29" spans="1:10" x14ac:dyDescent="0.25">
      <c r="A29" s="4"/>
      <c r="B29" s="1" t="s">
        <v>22</v>
      </c>
      <c r="C29" s="2"/>
      <c r="D29" s="20"/>
      <c r="E29" s="16"/>
      <c r="F29" s="17"/>
      <c r="G29" s="10"/>
      <c r="H29" s="10"/>
      <c r="I29" s="10"/>
      <c r="J29" s="11"/>
    </row>
    <row r="30" spans="1:10" x14ac:dyDescent="0.25">
      <c r="A30" s="4"/>
      <c r="B30" s="1" t="s">
        <v>18</v>
      </c>
      <c r="C30" s="2"/>
      <c r="D30" s="20"/>
      <c r="E30" s="16"/>
      <c r="F30" s="17"/>
      <c r="G30" s="10"/>
      <c r="H30" s="10"/>
      <c r="I30" s="10"/>
      <c r="J30" s="11"/>
    </row>
    <row r="31" spans="1:10" x14ac:dyDescent="0.25">
      <c r="A31" s="4"/>
      <c r="B31" s="76"/>
      <c r="C31" s="76"/>
      <c r="D31" s="77"/>
      <c r="E31" s="78"/>
      <c r="F31" s="79"/>
      <c r="G31" s="80"/>
      <c r="H31" s="80"/>
      <c r="I31" s="80"/>
      <c r="J31" s="81"/>
    </row>
    <row r="32" spans="1:10" ht="15.75" thickBot="1" x14ac:dyDescent="0.3">
      <c r="A32" s="5"/>
      <c r="B32" s="6"/>
      <c r="C32" s="6"/>
      <c r="D32" s="21"/>
      <c r="E32" s="71"/>
      <c r="F32" s="18"/>
      <c r="G32" s="12"/>
      <c r="H32" s="12"/>
      <c r="I32" s="12"/>
      <c r="J32" s="13"/>
    </row>
    <row r="33" spans="1:10" x14ac:dyDescent="0.25">
      <c r="A33" s="64" t="s">
        <v>55</v>
      </c>
      <c r="B33" s="72" t="s">
        <v>56</v>
      </c>
      <c r="C33" s="65"/>
      <c r="D33" s="66"/>
      <c r="E33" s="67"/>
      <c r="F33" s="68"/>
      <c r="G33" s="69"/>
      <c r="H33" s="69"/>
      <c r="I33" s="69"/>
      <c r="J33" s="70"/>
    </row>
    <row r="34" spans="1:10" x14ac:dyDescent="0.25">
      <c r="A34" s="4"/>
      <c r="B34" s="23" t="s">
        <v>53</v>
      </c>
      <c r="C34" s="73"/>
      <c r="D34" s="74"/>
      <c r="E34" s="75"/>
      <c r="F34" s="19"/>
      <c r="G34" s="14"/>
      <c r="H34" s="14"/>
      <c r="I34" s="14"/>
      <c r="J34" s="15"/>
    </row>
    <row r="35" spans="1:10" x14ac:dyDescent="0.25">
      <c r="A35" s="4"/>
      <c r="B35" s="23" t="s">
        <v>22</v>
      </c>
      <c r="C35" s="2"/>
      <c r="D35" s="20"/>
      <c r="E35" s="16"/>
      <c r="F35" s="17"/>
      <c r="G35" s="10"/>
      <c r="H35" s="10"/>
      <c r="I35" s="10"/>
      <c r="J35" s="11"/>
    </row>
    <row r="36" spans="1:10" x14ac:dyDescent="0.25">
      <c r="A36" s="4"/>
      <c r="B36" s="82" t="s">
        <v>16</v>
      </c>
      <c r="C36" s="76"/>
      <c r="D36" s="77"/>
      <c r="E36" s="78"/>
      <c r="F36" s="79"/>
      <c r="G36" s="80"/>
      <c r="H36" s="80"/>
      <c r="I36" s="80"/>
      <c r="J36" s="81"/>
    </row>
    <row r="37" spans="1:10" x14ac:dyDescent="0.25">
      <c r="A37" s="4"/>
      <c r="B37" s="76"/>
      <c r="C37" s="76"/>
      <c r="D37" s="77"/>
      <c r="E37" s="78"/>
      <c r="F37" s="79"/>
      <c r="G37" s="80"/>
      <c r="H37" s="80"/>
      <c r="I37" s="80"/>
      <c r="J37" s="81"/>
    </row>
    <row r="38" spans="1:10" ht="15.75" thickBot="1" x14ac:dyDescent="0.3">
      <c r="A38" s="5"/>
      <c r="B38" s="6"/>
      <c r="C38" s="6"/>
      <c r="D38" s="21"/>
      <c r="E38" s="71"/>
      <c r="F38" s="18"/>
      <c r="G38" s="12"/>
      <c r="H38" s="12"/>
      <c r="I38" s="12"/>
      <c r="J38" s="1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D22" sqref="D22"/>
    </sheetView>
  </sheetViews>
  <sheetFormatPr defaultRowHeight="15" x14ac:dyDescent="0.25"/>
  <cols>
    <col min="4" max="4" width="45.140625" customWidth="1"/>
    <col min="10" max="10" width="10.140625" bestFit="1" customWidth="1"/>
  </cols>
  <sheetData>
    <row r="1" spans="1:10" x14ac:dyDescent="0.25">
      <c r="A1" t="s">
        <v>0</v>
      </c>
      <c r="B1" s="87" t="s">
        <v>58</v>
      </c>
      <c r="C1" s="88"/>
      <c r="D1" s="89"/>
      <c r="E1" t="s">
        <v>17</v>
      </c>
      <c r="F1" s="16"/>
      <c r="I1" t="s">
        <v>48</v>
      </c>
      <c r="J1" s="63">
        <v>46268</v>
      </c>
    </row>
    <row r="2" spans="1:10" ht="15.75" thickBot="1" x14ac:dyDescent="0.3"/>
    <row r="3" spans="1:10" ht="15.75" thickBot="1" x14ac:dyDescent="0.3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31.5" x14ac:dyDescent="0.25">
      <c r="A4" s="64" t="s">
        <v>9</v>
      </c>
      <c r="B4" s="3" t="s">
        <v>10</v>
      </c>
      <c r="C4" s="41" t="s">
        <v>71</v>
      </c>
      <c r="D4" s="57" t="s">
        <v>72</v>
      </c>
      <c r="E4" s="40" t="s">
        <v>73</v>
      </c>
      <c r="F4" s="24">
        <v>47.64</v>
      </c>
      <c r="G4" s="40">
        <v>233.01820799999999</v>
      </c>
      <c r="H4" s="40">
        <v>7.82</v>
      </c>
      <c r="I4" s="40">
        <v>7.98</v>
      </c>
      <c r="J4" s="40">
        <v>34.479999999999997</v>
      </c>
    </row>
    <row r="5" spans="1:10" ht="16.5" thickBot="1" x14ac:dyDescent="0.3">
      <c r="A5" s="4"/>
      <c r="B5" s="2"/>
      <c r="C5" s="41" t="s">
        <v>74</v>
      </c>
      <c r="D5" s="57" t="s">
        <v>75</v>
      </c>
      <c r="E5" s="40" t="s">
        <v>76</v>
      </c>
      <c r="F5" s="39">
        <v>25</v>
      </c>
      <c r="G5" s="40">
        <v>62.783999999999999</v>
      </c>
      <c r="H5" s="40">
        <v>5.08</v>
      </c>
      <c r="I5" s="40">
        <v>4.5999999999999996</v>
      </c>
      <c r="J5" s="40">
        <v>0.28000000000000003</v>
      </c>
    </row>
    <row r="6" spans="1:10" ht="15.75" x14ac:dyDescent="0.25">
      <c r="A6" s="4"/>
      <c r="B6" s="1" t="s">
        <v>23</v>
      </c>
      <c r="C6" s="41" t="str">
        <f>"32/10"</f>
        <v>32/10</v>
      </c>
      <c r="D6" s="57" t="s">
        <v>40</v>
      </c>
      <c r="E6" s="41" t="str">
        <f>"180"</f>
        <v>180</v>
      </c>
      <c r="F6" s="26">
        <v>23</v>
      </c>
      <c r="G6" s="41">
        <v>70.009740000000008</v>
      </c>
      <c r="H6" s="41">
        <v>2.82</v>
      </c>
      <c r="I6" s="41">
        <v>2.89</v>
      </c>
      <c r="J6" s="41">
        <v>8.5500000000000007</v>
      </c>
    </row>
    <row r="7" spans="1:10" ht="15.75" x14ac:dyDescent="0.25">
      <c r="A7" s="4"/>
      <c r="B7" s="1" t="s">
        <v>18</v>
      </c>
      <c r="C7" s="41" t="s">
        <v>77</v>
      </c>
      <c r="D7" s="57" t="s">
        <v>78</v>
      </c>
      <c r="E7" s="40" t="s">
        <v>79</v>
      </c>
      <c r="F7" s="26">
        <v>23.16</v>
      </c>
      <c r="G7" s="40">
        <v>158.08000000000001</v>
      </c>
      <c r="H7" s="40">
        <v>3.12</v>
      </c>
      <c r="I7" s="40">
        <v>7.61</v>
      </c>
      <c r="J7" s="40">
        <v>18.89</v>
      </c>
    </row>
    <row r="8" spans="1:10" ht="15.75" x14ac:dyDescent="0.25">
      <c r="A8" s="4"/>
      <c r="B8" s="1" t="s">
        <v>16</v>
      </c>
      <c r="C8" s="43" t="str">
        <f>"-"</f>
        <v>-</v>
      </c>
      <c r="D8" s="58" t="s">
        <v>24</v>
      </c>
      <c r="E8" s="43" t="str">
        <f>"30"</f>
        <v>30</v>
      </c>
      <c r="F8" s="93">
        <v>3.28</v>
      </c>
      <c r="G8" s="43">
        <v>67.170299999999997</v>
      </c>
      <c r="H8" s="43">
        <v>1.98</v>
      </c>
      <c r="I8" s="43">
        <v>0.2</v>
      </c>
      <c r="J8" s="43">
        <v>14.07</v>
      </c>
    </row>
    <row r="9" spans="1:10" ht="15.75" thickBot="1" x14ac:dyDescent="0.3">
      <c r="A9" s="4"/>
      <c r="B9" s="6"/>
      <c r="C9" s="6"/>
      <c r="D9" s="21"/>
      <c r="E9" s="71"/>
      <c r="F9" s="18"/>
      <c r="G9" s="12"/>
      <c r="H9" s="12"/>
      <c r="I9" s="12"/>
      <c r="J9" s="13"/>
    </row>
    <row r="10" spans="1:10" ht="15.75" thickBot="1" x14ac:dyDescent="0.3">
      <c r="A10" s="5"/>
      <c r="B10" s="72" t="s">
        <v>16</v>
      </c>
      <c r="C10" s="65"/>
      <c r="D10" s="66"/>
      <c r="E10" s="67"/>
      <c r="F10" s="68"/>
      <c r="G10" s="69"/>
      <c r="H10" s="69"/>
      <c r="I10" s="69"/>
      <c r="J10" s="70"/>
    </row>
    <row r="11" spans="1:10" x14ac:dyDescent="0.25">
      <c r="A11" s="64" t="s">
        <v>11</v>
      </c>
      <c r="B11" s="2"/>
      <c r="C11" s="2"/>
      <c r="D11" s="20"/>
      <c r="E11" s="16"/>
      <c r="F11" s="17"/>
      <c r="G11" s="10"/>
      <c r="H11" s="10"/>
      <c r="I11" s="10"/>
      <c r="J11" s="11"/>
    </row>
    <row r="12" spans="1:10" ht="15.75" thickBot="1" x14ac:dyDescent="0.3">
      <c r="A12" s="4"/>
      <c r="B12" s="6"/>
      <c r="C12" s="6"/>
      <c r="D12" s="21"/>
      <c r="E12" s="71"/>
      <c r="F12" s="18"/>
      <c r="G12" s="12"/>
      <c r="H12" s="12"/>
      <c r="I12" s="12"/>
      <c r="J12" s="13"/>
    </row>
    <row r="13" spans="1:10" ht="15.75" thickBot="1" x14ac:dyDescent="0.3">
      <c r="A13" s="5"/>
      <c r="B13" s="32" t="s">
        <v>49</v>
      </c>
      <c r="C13" s="73"/>
      <c r="D13" s="74"/>
      <c r="E13" s="75"/>
      <c r="F13" s="19"/>
      <c r="G13" s="14"/>
      <c r="H13" s="14"/>
      <c r="I13" s="14"/>
      <c r="J13" s="15"/>
    </row>
    <row r="14" spans="1:10" ht="15.75" x14ac:dyDescent="0.25">
      <c r="A14" s="4" t="s">
        <v>12</v>
      </c>
      <c r="B14" s="1" t="s">
        <v>13</v>
      </c>
      <c r="C14" s="41" t="str">
        <f>"3/2"</f>
        <v>3/2</v>
      </c>
      <c r="D14" s="57" t="s">
        <v>26</v>
      </c>
      <c r="E14" s="41" t="str">
        <f>"250"</f>
        <v>250</v>
      </c>
      <c r="F14" s="25">
        <v>45.9</v>
      </c>
      <c r="G14" s="40">
        <v>94.677054999999996</v>
      </c>
      <c r="H14" s="41">
        <v>1.88</v>
      </c>
      <c r="I14" s="41">
        <v>5.22</v>
      </c>
      <c r="J14" s="41">
        <v>11.06</v>
      </c>
    </row>
    <row r="15" spans="1:10" ht="15.75" x14ac:dyDescent="0.25">
      <c r="A15" s="4"/>
      <c r="B15" s="1" t="s">
        <v>15</v>
      </c>
      <c r="C15" s="94" t="s">
        <v>80</v>
      </c>
      <c r="D15" s="95" t="s">
        <v>81</v>
      </c>
      <c r="E15" s="96" t="s">
        <v>65</v>
      </c>
      <c r="F15" s="26">
        <v>25</v>
      </c>
      <c r="G15" s="96">
        <v>132.58571249999997</v>
      </c>
      <c r="H15" s="96">
        <v>3.11</v>
      </c>
      <c r="I15" s="96">
        <v>3.67</v>
      </c>
      <c r="J15" s="96">
        <v>22.07</v>
      </c>
    </row>
    <row r="16" spans="1:10" x14ac:dyDescent="0.25">
      <c r="A16" s="4"/>
      <c r="B16" s="1" t="s">
        <v>14</v>
      </c>
      <c r="C16" s="97" t="s">
        <v>82</v>
      </c>
      <c r="D16" s="98" t="s">
        <v>83</v>
      </c>
      <c r="E16" s="99" t="s">
        <v>84</v>
      </c>
      <c r="F16" s="93">
        <v>72.180000000000007</v>
      </c>
      <c r="G16" s="99">
        <v>256.08390300000002</v>
      </c>
      <c r="H16" s="99">
        <v>11.26</v>
      </c>
      <c r="I16" s="99">
        <v>18.68</v>
      </c>
      <c r="J16" s="99">
        <v>10.7</v>
      </c>
    </row>
    <row r="17" spans="1:10" ht="31.5" x14ac:dyDescent="0.25">
      <c r="A17" s="4"/>
      <c r="B17" s="1" t="s">
        <v>22</v>
      </c>
      <c r="C17" s="41" t="str">
        <f>"16/10"</f>
        <v>16/10</v>
      </c>
      <c r="D17" s="57" t="s">
        <v>27</v>
      </c>
      <c r="E17" s="41" t="str">
        <f>"180"</f>
        <v>180</v>
      </c>
      <c r="F17" s="26">
        <v>25</v>
      </c>
      <c r="G17" s="40">
        <v>62.722872000000002</v>
      </c>
      <c r="H17" s="41">
        <v>0.84</v>
      </c>
      <c r="I17" s="41">
        <v>0.1</v>
      </c>
      <c r="J17" s="41">
        <v>16.559999999999999</v>
      </c>
    </row>
    <row r="18" spans="1:10" ht="15.75" x14ac:dyDescent="0.25">
      <c r="A18" s="4"/>
      <c r="B18" s="1" t="s">
        <v>50</v>
      </c>
      <c r="C18" s="41" t="str">
        <f>"-"</f>
        <v>-</v>
      </c>
      <c r="D18" s="57" t="s">
        <v>21</v>
      </c>
      <c r="E18" s="41" t="str">
        <f>"40"</f>
        <v>40</v>
      </c>
      <c r="F18" s="26">
        <v>4.38</v>
      </c>
      <c r="G18" s="40">
        <v>89.560399999999987</v>
      </c>
      <c r="H18" s="41">
        <v>2.64</v>
      </c>
      <c r="I18" s="41">
        <v>0.26</v>
      </c>
      <c r="J18" s="41">
        <v>18.760000000000002</v>
      </c>
    </row>
    <row r="19" spans="1:10" ht="15.75" x14ac:dyDescent="0.25">
      <c r="A19" s="4"/>
      <c r="B19" s="1" t="s">
        <v>51</v>
      </c>
      <c r="C19" s="43" t="str">
        <f>"-"</f>
        <v>-</v>
      </c>
      <c r="D19" s="58" t="s">
        <v>24</v>
      </c>
      <c r="E19" s="43" t="str">
        <f>"40"</f>
        <v>40</v>
      </c>
      <c r="F19" s="26">
        <v>4.38</v>
      </c>
      <c r="G19" s="42">
        <v>77.352000000000004</v>
      </c>
      <c r="H19" s="43">
        <v>2.64</v>
      </c>
      <c r="I19" s="43">
        <v>0.48</v>
      </c>
      <c r="J19" s="43">
        <v>16.68</v>
      </c>
    </row>
    <row r="20" spans="1:10" x14ac:dyDescent="0.25">
      <c r="A20" s="4"/>
      <c r="B20" s="76"/>
      <c r="C20" s="76"/>
      <c r="D20" s="77"/>
      <c r="E20" s="78"/>
      <c r="F20" s="79"/>
      <c r="G20" s="80"/>
      <c r="H20" s="80"/>
      <c r="I20" s="80"/>
      <c r="J20" s="81"/>
    </row>
    <row r="21" spans="1:10" ht="15.75" thickBot="1" x14ac:dyDescent="0.3">
      <c r="A21" s="5"/>
      <c r="B21" s="6"/>
      <c r="C21" s="6"/>
      <c r="D21" s="21"/>
      <c r="E21" s="71"/>
      <c r="F21" s="18"/>
      <c r="G21" s="12"/>
      <c r="H21" s="12"/>
      <c r="I21" s="12"/>
      <c r="J21" s="13"/>
    </row>
    <row r="22" spans="1:10" x14ac:dyDescent="0.25">
      <c r="A22" s="64" t="s">
        <v>52</v>
      </c>
      <c r="B22" s="72" t="s">
        <v>53</v>
      </c>
      <c r="C22" s="65"/>
      <c r="D22" s="66"/>
      <c r="E22" s="67"/>
      <c r="F22" s="68"/>
      <c r="G22" s="69"/>
      <c r="H22" s="69"/>
      <c r="I22" s="69"/>
      <c r="J22" s="70"/>
    </row>
    <row r="23" spans="1:10" x14ac:dyDescent="0.25">
      <c r="A23" s="4"/>
      <c r="B23" s="23" t="s">
        <v>22</v>
      </c>
      <c r="C23" s="2"/>
      <c r="D23" s="20"/>
      <c r="E23" s="16"/>
      <c r="F23" s="17"/>
      <c r="G23" s="10"/>
      <c r="H23" s="10"/>
      <c r="I23" s="10"/>
      <c r="J23" s="11"/>
    </row>
    <row r="24" spans="1:10" x14ac:dyDescent="0.25">
      <c r="A24" s="4"/>
      <c r="B24" s="76"/>
      <c r="C24" s="76"/>
      <c r="D24" s="77"/>
      <c r="E24" s="78"/>
      <c r="F24" s="79"/>
      <c r="G24" s="80"/>
      <c r="H24" s="80"/>
      <c r="I24" s="80"/>
      <c r="J24" s="81"/>
    </row>
    <row r="25" spans="1:10" ht="15.75" thickBot="1" x14ac:dyDescent="0.3">
      <c r="A25" s="5"/>
      <c r="B25" s="6"/>
      <c r="C25" s="6"/>
      <c r="D25" s="21"/>
      <c r="E25" s="71"/>
      <c r="F25" s="18"/>
      <c r="G25" s="12"/>
      <c r="H25" s="12"/>
      <c r="I25" s="12"/>
      <c r="J25" s="13"/>
    </row>
    <row r="26" spans="1:10" x14ac:dyDescent="0.25">
      <c r="A26" s="4" t="s">
        <v>54</v>
      </c>
      <c r="B26" s="3" t="s">
        <v>10</v>
      </c>
      <c r="C26" s="73"/>
      <c r="D26" s="74"/>
      <c r="E26" s="75"/>
      <c r="F26" s="19"/>
      <c r="G26" s="14"/>
      <c r="H26" s="14"/>
      <c r="I26" s="14"/>
      <c r="J26" s="15"/>
    </row>
    <row r="27" spans="1:10" x14ac:dyDescent="0.25">
      <c r="A27" s="4"/>
      <c r="B27" s="1" t="s">
        <v>15</v>
      </c>
      <c r="C27" s="2"/>
      <c r="D27" s="20"/>
      <c r="E27" s="16"/>
      <c r="F27" s="17"/>
      <c r="G27" s="10"/>
      <c r="H27" s="10"/>
      <c r="I27" s="10"/>
      <c r="J27" s="11"/>
    </row>
    <row r="28" spans="1:10" x14ac:dyDescent="0.25">
      <c r="A28" s="4"/>
      <c r="B28" s="1" t="s">
        <v>22</v>
      </c>
      <c r="C28" s="2"/>
      <c r="D28" s="20"/>
      <c r="E28" s="16"/>
      <c r="F28" s="17"/>
      <c r="G28" s="10"/>
      <c r="H28" s="10"/>
      <c r="I28" s="10"/>
      <c r="J28" s="11"/>
    </row>
    <row r="29" spans="1:10" x14ac:dyDescent="0.25">
      <c r="A29" s="4"/>
      <c r="B29" s="1" t="s">
        <v>18</v>
      </c>
      <c r="C29" s="2"/>
      <c r="D29" s="20"/>
      <c r="E29" s="16"/>
      <c r="F29" s="17"/>
      <c r="G29" s="10"/>
      <c r="H29" s="10"/>
      <c r="I29" s="10"/>
      <c r="J29" s="11"/>
    </row>
    <row r="30" spans="1:10" x14ac:dyDescent="0.25">
      <c r="A30" s="4"/>
      <c r="B30" s="76"/>
      <c r="C30" s="76"/>
      <c r="D30" s="77"/>
      <c r="E30" s="78"/>
      <c r="F30" s="79"/>
      <c r="G30" s="80"/>
      <c r="H30" s="80"/>
      <c r="I30" s="80"/>
      <c r="J30" s="81"/>
    </row>
    <row r="31" spans="1:10" ht="15.75" thickBot="1" x14ac:dyDescent="0.3">
      <c r="A31" s="5"/>
      <c r="B31" s="6"/>
      <c r="C31" s="6"/>
      <c r="D31" s="21"/>
      <c r="E31" s="71"/>
      <c r="F31" s="18"/>
      <c r="G31" s="12"/>
      <c r="H31" s="12"/>
      <c r="I31" s="12"/>
      <c r="J31" s="13"/>
    </row>
    <row r="32" spans="1:10" x14ac:dyDescent="0.25">
      <c r="A32" s="64" t="s">
        <v>55</v>
      </c>
      <c r="B32" s="72" t="s">
        <v>56</v>
      </c>
      <c r="C32" s="65"/>
      <c r="D32" s="66"/>
      <c r="E32" s="67"/>
      <c r="F32" s="68"/>
      <c r="G32" s="69"/>
      <c r="H32" s="69"/>
      <c r="I32" s="69"/>
      <c r="J32" s="70"/>
    </row>
    <row r="33" spans="1:10" x14ac:dyDescent="0.25">
      <c r="A33" s="4"/>
      <c r="B33" s="23" t="s">
        <v>53</v>
      </c>
      <c r="C33" s="73"/>
      <c r="D33" s="74"/>
      <c r="E33" s="75"/>
      <c r="F33" s="19"/>
      <c r="G33" s="14"/>
      <c r="H33" s="14"/>
      <c r="I33" s="14"/>
      <c r="J33" s="15"/>
    </row>
    <row r="34" spans="1:10" x14ac:dyDescent="0.25">
      <c r="A34" s="4"/>
      <c r="B34" s="23" t="s">
        <v>22</v>
      </c>
      <c r="C34" s="2"/>
      <c r="D34" s="20"/>
      <c r="E34" s="16"/>
      <c r="F34" s="17"/>
      <c r="G34" s="10"/>
      <c r="H34" s="10"/>
      <c r="I34" s="10"/>
      <c r="J34" s="11"/>
    </row>
    <row r="35" spans="1:10" x14ac:dyDescent="0.25">
      <c r="A35" s="4"/>
      <c r="B35" s="82" t="s">
        <v>16</v>
      </c>
      <c r="C35" s="76"/>
      <c r="D35" s="77"/>
      <c r="E35" s="78"/>
      <c r="F35" s="79"/>
      <c r="G35" s="80"/>
      <c r="H35" s="80"/>
      <c r="I35" s="80"/>
      <c r="J35" s="81"/>
    </row>
    <row r="36" spans="1:10" x14ac:dyDescent="0.25">
      <c r="A36" s="4"/>
      <c r="B36" s="76"/>
      <c r="C36" s="76"/>
      <c r="D36" s="77"/>
      <c r="E36" s="78"/>
      <c r="F36" s="79"/>
      <c r="G36" s="80"/>
      <c r="H36" s="80"/>
      <c r="I36" s="80"/>
      <c r="J36" s="81"/>
    </row>
    <row r="37" spans="1:10" ht="15.75" thickBot="1" x14ac:dyDescent="0.3">
      <c r="A37" s="5"/>
      <c r="B37" s="6"/>
      <c r="C37" s="6"/>
      <c r="D37" s="21"/>
      <c r="E37" s="71"/>
      <c r="F37" s="18"/>
      <c r="G37" s="12"/>
      <c r="H37" s="12"/>
      <c r="I37" s="12"/>
      <c r="J37" s="13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C15" sqref="C15:D15"/>
    </sheetView>
  </sheetViews>
  <sheetFormatPr defaultRowHeight="15" x14ac:dyDescent="0.25"/>
  <cols>
    <col min="4" max="4" width="45" customWidth="1"/>
    <col min="10" max="10" width="10.140625" bestFit="1" customWidth="1"/>
  </cols>
  <sheetData>
    <row r="1" spans="1:10" x14ac:dyDescent="0.25">
      <c r="A1" t="s">
        <v>0</v>
      </c>
      <c r="B1" s="87" t="s">
        <v>59</v>
      </c>
      <c r="C1" s="88"/>
      <c r="D1" s="89"/>
      <c r="E1" t="s">
        <v>17</v>
      </c>
      <c r="F1" s="16"/>
      <c r="I1" t="s">
        <v>48</v>
      </c>
      <c r="J1" s="63">
        <v>46268</v>
      </c>
    </row>
    <row r="2" spans="1:10" ht="15.75" thickBot="1" x14ac:dyDescent="0.3"/>
    <row r="3" spans="1:10" ht="15.75" thickBot="1" x14ac:dyDescent="0.3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31.5" x14ac:dyDescent="0.25">
      <c r="A4" s="64" t="s">
        <v>9</v>
      </c>
      <c r="B4" s="3" t="s">
        <v>10</v>
      </c>
      <c r="C4" s="41" t="s">
        <v>71</v>
      </c>
      <c r="D4" s="57" t="s">
        <v>72</v>
      </c>
      <c r="E4" s="40" t="s">
        <v>73</v>
      </c>
      <c r="F4" s="24">
        <v>59.55</v>
      </c>
      <c r="G4" s="40">
        <v>291.27275999999995</v>
      </c>
      <c r="H4" s="40">
        <v>9.7799999999999994</v>
      </c>
      <c r="I4" s="40">
        <v>9.98</v>
      </c>
      <c r="J4" s="40">
        <v>43.1</v>
      </c>
    </row>
    <row r="5" spans="1:10" ht="16.5" thickBot="1" x14ac:dyDescent="0.3">
      <c r="A5" s="4"/>
      <c r="B5" s="2"/>
      <c r="C5" s="41" t="s">
        <v>74</v>
      </c>
      <c r="D5" s="57" t="s">
        <v>75</v>
      </c>
      <c r="E5" s="40" t="s">
        <v>76</v>
      </c>
      <c r="F5" s="39">
        <v>25</v>
      </c>
      <c r="G5" s="40">
        <v>62.783999999999999</v>
      </c>
      <c r="H5" s="40">
        <v>5.08</v>
      </c>
      <c r="I5" s="40">
        <v>4.5999999999999996</v>
      </c>
      <c r="J5" s="40">
        <v>0.28000000000000003</v>
      </c>
    </row>
    <row r="6" spans="1:10" ht="15.75" x14ac:dyDescent="0.25">
      <c r="A6" s="4"/>
      <c r="B6" s="1" t="s">
        <v>23</v>
      </c>
      <c r="C6" s="41" t="str">
        <f>"32/10"</f>
        <v>32/10</v>
      </c>
      <c r="D6" s="57" t="s">
        <v>40</v>
      </c>
      <c r="E6" s="41" t="str">
        <f>"180"</f>
        <v>180</v>
      </c>
      <c r="F6" s="26">
        <v>23</v>
      </c>
      <c r="G6" s="41">
        <v>70.009740000000008</v>
      </c>
      <c r="H6" s="41">
        <v>2.82</v>
      </c>
      <c r="I6" s="41">
        <v>2.89</v>
      </c>
      <c r="J6" s="41">
        <v>8.5500000000000007</v>
      </c>
    </row>
    <row r="7" spans="1:10" ht="15.75" x14ac:dyDescent="0.25">
      <c r="A7" s="4"/>
      <c r="B7" s="1" t="s">
        <v>18</v>
      </c>
      <c r="C7" s="41" t="s">
        <v>77</v>
      </c>
      <c r="D7" s="57" t="s">
        <v>78</v>
      </c>
      <c r="E7" s="40" t="s">
        <v>79</v>
      </c>
      <c r="F7" s="26">
        <v>33.36</v>
      </c>
      <c r="G7" s="40">
        <v>202.614</v>
      </c>
      <c r="H7" s="40">
        <v>3.54</v>
      </c>
      <c r="I7" s="40">
        <v>11.28</v>
      </c>
      <c r="J7" s="40">
        <v>21.3</v>
      </c>
    </row>
    <row r="8" spans="1:10" ht="15.75" x14ac:dyDescent="0.25">
      <c r="A8" s="4"/>
      <c r="B8" s="1"/>
      <c r="C8" s="43" t="str">
        <f>"-"</f>
        <v>-</v>
      </c>
      <c r="D8" s="58" t="s">
        <v>24</v>
      </c>
      <c r="E8" s="43" t="str">
        <f>"30"</f>
        <v>30</v>
      </c>
      <c r="F8" s="93">
        <v>3.28</v>
      </c>
      <c r="G8" s="43">
        <v>58.013999999999996</v>
      </c>
      <c r="H8" s="43">
        <v>1.98</v>
      </c>
      <c r="I8" s="43">
        <v>0.36</v>
      </c>
      <c r="J8" s="43">
        <v>12.51</v>
      </c>
    </row>
    <row r="9" spans="1:10" ht="15.75" thickBot="1" x14ac:dyDescent="0.3">
      <c r="A9" s="4"/>
      <c r="B9" s="6"/>
      <c r="C9" s="6"/>
      <c r="D9" s="21"/>
      <c r="E9" s="71"/>
      <c r="F9" s="18"/>
      <c r="G9" s="12"/>
      <c r="H9" s="12"/>
      <c r="I9" s="12"/>
      <c r="J9" s="13"/>
    </row>
    <row r="10" spans="1:10" ht="15.75" thickBot="1" x14ac:dyDescent="0.3">
      <c r="A10" s="5"/>
      <c r="B10" s="72" t="s">
        <v>16</v>
      </c>
      <c r="C10" s="65"/>
      <c r="D10" s="66"/>
      <c r="E10" s="67"/>
      <c r="F10" s="68"/>
      <c r="G10" s="69"/>
      <c r="H10" s="69"/>
      <c r="I10" s="69"/>
      <c r="J10" s="70"/>
    </row>
    <row r="11" spans="1:10" x14ac:dyDescent="0.25">
      <c r="A11" s="64" t="s">
        <v>11</v>
      </c>
      <c r="B11" s="2"/>
      <c r="C11" s="2"/>
      <c r="D11" s="20"/>
      <c r="E11" s="16"/>
      <c r="F11" s="17"/>
      <c r="G11" s="10"/>
      <c r="H11" s="10"/>
      <c r="I11" s="10"/>
      <c r="J11" s="11"/>
    </row>
    <row r="12" spans="1:10" ht="15.75" thickBot="1" x14ac:dyDescent="0.3">
      <c r="A12" s="4"/>
      <c r="B12" s="6"/>
      <c r="C12" s="6"/>
      <c r="D12" s="21"/>
      <c r="E12" s="71"/>
      <c r="F12" s="18"/>
      <c r="G12" s="12"/>
      <c r="H12" s="12"/>
      <c r="I12" s="12"/>
      <c r="J12" s="13"/>
    </row>
    <row r="13" spans="1:10" ht="15.75" thickBot="1" x14ac:dyDescent="0.3">
      <c r="A13" s="5"/>
      <c r="B13" s="32" t="s">
        <v>49</v>
      </c>
      <c r="C13" s="73"/>
      <c r="D13" s="74"/>
      <c r="E13" s="75"/>
      <c r="F13" s="19"/>
      <c r="G13" s="14"/>
      <c r="H13" s="14"/>
      <c r="I13" s="14"/>
      <c r="J13" s="15"/>
    </row>
    <row r="14" spans="1:10" ht="15.75" x14ac:dyDescent="0.25">
      <c r="A14" s="4" t="s">
        <v>12</v>
      </c>
      <c r="B14" s="1" t="s">
        <v>13</v>
      </c>
      <c r="C14" s="41" t="str">
        <f>"3/2"</f>
        <v>3/2</v>
      </c>
      <c r="D14" s="57" t="s">
        <v>26</v>
      </c>
      <c r="E14" s="41" t="str">
        <f>"250"</f>
        <v>250</v>
      </c>
      <c r="F14" s="25">
        <v>45.9</v>
      </c>
      <c r="G14" s="40">
        <v>94.677054999999996</v>
      </c>
      <c r="H14" s="41">
        <v>1.88</v>
      </c>
      <c r="I14" s="41">
        <v>5.22</v>
      </c>
      <c r="J14" s="41">
        <v>11.06</v>
      </c>
    </row>
    <row r="15" spans="1:10" ht="15.75" x14ac:dyDescent="0.25">
      <c r="A15" s="4"/>
      <c r="B15" s="1" t="s">
        <v>15</v>
      </c>
      <c r="C15" s="94" t="s">
        <v>80</v>
      </c>
      <c r="D15" s="95" t="s">
        <v>81</v>
      </c>
      <c r="E15" s="100">
        <v>180</v>
      </c>
      <c r="F15" s="26">
        <v>25</v>
      </c>
      <c r="G15" s="96">
        <v>132.58571249999997</v>
      </c>
      <c r="H15" s="96">
        <v>3.11</v>
      </c>
      <c r="I15" s="96">
        <v>3.67</v>
      </c>
      <c r="J15" s="96">
        <v>22.07</v>
      </c>
    </row>
    <row r="16" spans="1:10" x14ac:dyDescent="0.25">
      <c r="A16" s="4"/>
      <c r="B16" s="1" t="s">
        <v>14</v>
      </c>
      <c r="C16" s="97" t="s">
        <v>82</v>
      </c>
      <c r="D16" s="98" t="s">
        <v>83</v>
      </c>
      <c r="E16" s="101">
        <v>100</v>
      </c>
      <c r="F16" s="93">
        <v>102.1</v>
      </c>
      <c r="G16" s="99">
        <v>256.08390300000002</v>
      </c>
      <c r="H16" s="99">
        <v>11.26</v>
      </c>
      <c r="I16" s="99">
        <v>18.68</v>
      </c>
      <c r="J16" s="99">
        <v>10.7</v>
      </c>
    </row>
    <row r="17" spans="1:10" ht="31.5" x14ac:dyDescent="0.25">
      <c r="A17" s="4"/>
      <c r="B17" s="1" t="s">
        <v>22</v>
      </c>
      <c r="C17" s="41" t="str">
        <f>"16/10"</f>
        <v>16/10</v>
      </c>
      <c r="D17" s="57" t="s">
        <v>27</v>
      </c>
      <c r="E17" s="41" t="str">
        <f>"180"</f>
        <v>180</v>
      </c>
      <c r="F17" s="26">
        <v>25</v>
      </c>
      <c r="G17" s="40">
        <v>62.722872000000002</v>
      </c>
      <c r="H17" s="41">
        <v>0.84</v>
      </c>
      <c r="I17" s="41">
        <v>0.1</v>
      </c>
      <c r="J17" s="41">
        <v>16.559999999999999</v>
      </c>
    </row>
    <row r="18" spans="1:10" ht="15.75" x14ac:dyDescent="0.25">
      <c r="A18" s="4"/>
      <c r="B18" s="1" t="s">
        <v>50</v>
      </c>
      <c r="C18" s="41" t="str">
        <f>"-"</f>
        <v>-</v>
      </c>
      <c r="D18" s="57" t="s">
        <v>21</v>
      </c>
      <c r="E18" s="41" t="str">
        <f>"40"</f>
        <v>40</v>
      </c>
      <c r="F18" s="26">
        <v>4.38</v>
      </c>
      <c r="G18" s="40">
        <v>89.560399999999987</v>
      </c>
      <c r="H18" s="41">
        <v>2.64</v>
      </c>
      <c r="I18" s="41">
        <v>0.26</v>
      </c>
      <c r="J18" s="41">
        <v>18.760000000000002</v>
      </c>
    </row>
    <row r="19" spans="1:10" ht="15.75" x14ac:dyDescent="0.25">
      <c r="A19" s="4"/>
      <c r="B19" s="1" t="s">
        <v>51</v>
      </c>
      <c r="C19" s="43" t="str">
        <f>"-"</f>
        <v>-</v>
      </c>
      <c r="D19" s="58" t="s">
        <v>24</v>
      </c>
      <c r="E19" s="102">
        <v>60</v>
      </c>
      <c r="F19" s="26">
        <v>6.57</v>
      </c>
      <c r="G19" s="42">
        <v>77.352000000000004</v>
      </c>
      <c r="H19" s="43">
        <v>2.64</v>
      </c>
      <c r="I19" s="43">
        <v>0.48</v>
      </c>
      <c r="J19" s="43">
        <v>16.68</v>
      </c>
    </row>
    <row r="20" spans="1:10" x14ac:dyDescent="0.25">
      <c r="A20" s="4"/>
      <c r="B20" s="76"/>
      <c r="C20" s="76"/>
      <c r="D20" s="77"/>
      <c r="E20" s="78"/>
      <c r="F20" s="79"/>
      <c r="G20" s="80"/>
      <c r="H20" s="80"/>
      <c r="I20" s="80"/>
      <c r="J20" s="81"/>
    </row>
    <row r="21" spans="1:10" ht="15.75" thickBot="1" x14ac:dyDescent="0.3">
      <c r="A21" s="5"/>
      <c r="B21" s="6"/>
      <c r="C21" s="6"/>
      <c r="D21" s="21"/>
      <c r="E21" s="71"/>
      <c r="F21" s="18"/>
      <c r="G21" s="12"/>
      <c r="H21" s="12"/>
      <c r="I21" s="12"/>
      <c r="J21" s="13"/>
    </row>
    <row r="22" spans="1:10" x14ac:dyDescent="0.25">
      <c r="A22" s="64" t="s">
        <v>52</v>
      </c>
      <c r="B22" s="72" t="s">
        <v>53</v>
      </c>
      <c r="C22" s="65"/>
      <c r="D22" s="66"/>
      <c r="E22" s="67"/>
      <c r="F22" s="68"/>
      <c r="G22" s="69"/>
      <c r="H22" s="69"/>
      <c r="I22" s="69"/>
      <c r="J22" s="70"/>
    </row>
    <row r="23" spans="1:10" x14ac:dyDescent="0.25">
      <c r="A23" s="4"/>
      <c r="B23" s="23" t="s">
        <v>22</v>
      </c>
      <c r="C23" s="2"/>
      <c r="D23" s="20"/>
      <c r="E23" s="16"/>
      <c r="F23" s="17"/>
      <c r="G23" s="10"/>
      <c r="H23" s="10"/>
      <c r="I23" s="10"/>
      <c r="J23" s="11"/>
    </row>
    <row r="24" spans="1:10" x14ac:dyDescent="0.25">
      <c r="A24" s="4"/>
      <c r="B24" s="76"/>
      <c r="C24" s="76"/>
      <c r="D24" s="77"/>
      <c r="E24" s="78"/>
      <c r="F24" s="79"/>
      <c r="G24" s="80"/>
      <c r="H24" s="80"/>
      <c r="I24" s="80"/>
      <c r="J24" s="81"/>
    </row>
    <row r="25" spans="1:10" ht="15.75" thickBot="1" x14ac:dyDescent="0.3">
      <c r="A25" s="5"/>
      <c r="B25" s="6"/>
      <c r="C25" s="6"/>
      <c r="D25" s="21"/>
      <c r="E25" s="71"/>
      <c r="F25" s="18"/>
      <c r="G25" s="12"/>
      <c r="H25" s="12"/>
      <c r="I25" s="12"/>
      <c r="J25" s="13"/>
    </row>
    <row r="26" spans="1:10" x14ac:dyDescent="0.25">
      <c r="A26" s="4" t="s">
        <v>54</v>
      </c>
      <c r="B26" s="3" t="s">
        <v>10</v>
      </c>
      <c r="C26" s="73"/>
      <c r="D26" s="74"/>
      <c r="E26" s="75"/>
      <c r="F26" s="19"/>
      <c r="G26" s="14"/>
      <c r="H26" s="14"/>
      <c r="I26" s="14"/>
      <c r="J26" s="15"/>
    </row>
    <row r="27" spans="1:10" x14ac:dyDescent="0.25">
      <c r="A27" s="4"/>
      <c r="B27" s="1" t="s">
        <v>15</v>
      </c>
      <c r="C27" s="2"/>
      <c r="D27" s="20"/>
      <c r="E27" s="16"/>
      <c r="F27" s="17"/>
      <c r="G27" s="10"/>
      <c r="H27" s="10"/>
      <c r="I27" s="10"/>
      <c r="J27" s="11"/>
    </row>
    <row r="28" spans="1:10" x14ac:dyDescent="0.25">
      <c r="A28" s="4"/>
      <c r="B28" s="1" t="s">
        <v>22</v>
      </c>
      <c r="C28" s="2"/>
      <c r="D28" s="20"/>
      <c r="E28" s="16"/>
      <c r="F28" s="17"/>
      <c r="G28" s="10"/>
      <c r="H28" s="10"/>
      <c r="I28" s="10"/>
      <c r="J28" s="11"/>
    </row>
    <row r="29" spans="1:10" x14ac:dyDescent="0.25">
      <c r="A29" s="4"/>
      <c r="B29" s="1" t="s">
        <v>18</v>
      </c>
      <c r="C29" s="2"/>
      <c r="D29" s="20"/>
      <c r="E29" s="16"/>
      <c r="F29" s="17"/>
      <c r="G29" s="10"/>
      <c r="H29" s="10"/>
      <c r="I29" s="10"/>
      <c r="J29" s="11"/>
    </row>
    <row r="30" spans="1:10" x14ac:dyDescent="0.25">
      <c r="A30" s="4"/>
      <c r="B30" s="76"/>
      <c r="C30" s="76"/>
      <c r="D30" s="77"/>
      <c r="E30" s="78"/>
      <c r="F30" s="79"/>
      <c r="G30" s="80"/>
      <c r="H30" s="80"/>
      <c r="I30" s="80"/>
      <c r="J30" s="81"/>
    </row>
    <row r="31" spans="1:10" ht="15.75" thickBot="1" x14ac:dyDescent="0.3">
      <c r="A31" s="5"/>
      <c r="B31" s="6"/>
      <c r="C31" s="6"/>
      <c r="D31" s="21"/>
      <c r="E31" s="71"/>
      <c r="F31" s="18"/>
      <c r="G31" s="12"/>
      <c r="H31" s="12"/>
      <c r="I31" s="12"/>
      <c r="J31" s="13"/>
    </row>
    <row r="32" spans="1:10" x14ac:dyDescent="0.25">
      <c r="A32" s="64" t="s">
        <v>55</v>
      </c>
      <c r="B32" s="72" t="s">
        <v>56</v>
      </c>
      <c r="C32" s="65"/>
      <c r="D32" s="66"/>
      <c r="E32" s="67"/>
      <c r="F32" s="68"/>
      <c r="G32" s="69"/>
      <c r="H32" s="69"/>
      <c r="I32" s="69"/>
      <c r="J32" s="70"/>
    </row>
    <row r="33" spans="1:10" x14ac:dyDescent="0.25">
      <c r="A33" s="4"/>
      <c r="B33" s="23" t="s">
        <v>53</v>
      </c>
      <c r="C33" s="73"/>
      <c r="D33" s="74"/>
      <c r="E33" s="75"/>
      <c r="F33" s="19"/>
      <c r="G33" s="14"/>
      <c r="H33" s="14"/>
      <c r="I33" s="14"/>
      <c r="J33" s="15"/>
    </row>
    <row r="34" spans="1:10" x14ac:dyDescent="0.25">
      <c r="A34" s="4"/>
      <c r="B34" s="23" t="s">
        <v>22</v>
      </c>
      <c r="C34" s="2"/>
      <c r="D34" s="20"/>
      <c r="E34" s="16"/>
      <c r="F34" s="17"/>
      <c r="G34" s="10"/>
      <c r="H34" s="10"/>
      <c r="I34" s="10"/>
      <c r="J34" s="11"/>
    </row>
    <row r="35" spans="1:10" x14ac:dyDescent="0.25">
      <c r="A35" s="4"/>
      <c r="B35" s="82" t="s">
        <v>16</v>
      </c>
      <c r="C35" s="76"/>
      <c r="D35" s="77"/>
      <c r="E35" s="78"/>
      <c r="F35" s="79"/>
      <c r="G35" s="80"/>
      <c r="H35" s="80"/>
      <c r="I35" s="80"/>
      <c r="J35" s="81"/>
    </row>
    <row r="36" spans="1:10" x14ac:dyDescent="0.25">
      <c r="A36" s="4"/>
      <c r="B36" s="76"/>
      <c r="C36" s="76"/>
      <c r="D36" s="77"/>
      <c r="E36" s="78"/>
      <c r="F36" s="79"/>
      <c r="G36" s="80"/>
      <c r="H36" s="80"/>
      <c r="I36" s="80"/>
      <c r="J36" s="81"/>
    </row>
    <row r="37" spans="1:10" ht="15.75" thickBot="1" x14ac:dyDescent="0.3">
      <c r="A37" s="5"/>
      <c r="B37" s="6"/>
      <c r="C37" s="6"/>
      <c r="D37" s="21"/>
      <c r="E37" s="71"/>
      <c r="F37" s="18"/>
      <c r="G37" s="12"/>
      <c r="H37" s="12"/>
      <c r="I37" s="12"/>
      <c r="J37" s="13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J1" sqref="J1"/>
    </sheetView>
  </sheetViews>
  <sheetFormatPr defaultRowHeight="15" x14ac:dyDescent="0.25"/>
  <cols>
    <col min="4" max="4" width="38.140625" customWidth="1"/>
    <col min="6" max="6" width="13.28515625" customWidth="1"/>
    <col min="10" max="10" width="10.140625" bestFit="1" customWidth="1"/>
  </cols>
  <sheetData>
    <row r="1" spans="1:10" x14ac:dyDescent="0.25">
      <c r="A1" t="s">
        <v>0</v>
      </c>
      <c r="B1" s="87" t="s">
        <v>69</v>
      </c>
      <c r="C1" s="88"/>
      <c r="D1" s="89"/>
      <c r="E1" t="s">
        <v>17</v>
      </c>
      <c r="F1" s="16"/>
      <c r="I1" t="s">
        <v>48</v>
      </c>
      <c r="J1" s="63">
        <v>46268</v>
      </c>
    </row>
    <row r="2" spans="1:10" ht="15.75" thickBot="1" x14ac:dyDescent="0.3"/>
    <row r="3" spans="1:10" ht="15.75" thickBot="1" x14ac:dyDescent="0.3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31.5" x14ac:dyDescent="0.25">
      <c r="A4" s="64" t="s">
        <v>9</v>
      </c>
      <c r="B4" s="3" t="s">
        <v>10</v>
      </c>
      <c r="C4" s="33" t="str">
        <f>"56/3"</f>
        <v>56/3</v>
      </c>
      <c r="D4" s="34" t="s">
        <v>60</v>
      </c>
      <c r="E4" s="33" t="str">
        <f>"280"</f>
        <v>280</v>
      </c>
      <c r="F4" s="24"/>
      <c r="G4" s="40">
        <v>276.86779383803912</v>
      </c>
      <c r="H4" s="40">
        <v>5.88</v>
      </c>
      <c r="I4" s="40">
        <v>8.0500000000000007</v>
      </c>
      <c r="J4" s="40">
        <v>46.64</v>
      </c>
    </row>
    <row r="5" spans="1:10" ht="15.75" x14ac:dyDescent="0.25">
      <c r="A5" s="4"/>
      <c r="B5" s="2"/>
      <c r="C5" s="33" t="str">
        <f>"-"</f>
        <v>-</v>
      </c>
      <c r="D5" s="34" t="s">
        <v>61</v>
      </c>
      <c r="E5" s="33" t="str">
        <f>"20"</f>
        <v>20</v>
      </c>
      <c r="F5" s="25"/>
      <c r="G5" s="40">
        <v>28.684960000000004</v>
      </c>
      <c r="H5" s="40">
        <v>0.49</v>
      </c>
      <c r="I5" s="40">
        <v>2.64</v>
      </c>
      <c r="J5" s="40">
        <v>0.66</v>
      </c>
    </row>
    <row r="6" spans="1:10" ht="15.75" x14ac:dyDescent="0.25">
      <c r="A6" s="4"/>
      <c r="B6" s="1" t="s">
        <v>23</v>
      </c>
      <c r="C6" s="35" t="str">
        <f>"29/10"</f>
        <v>29/10</v>
      </c>
      <c r="D6" s="36" t="s">
        <v>62</v>
      </c>
      <c r="E6" s="35" t="str">
        <f>"200"</f>
        <v>200</v>
      </c>
      <c r="F6" s="26"/>
      <c r="G6" s="42">
        <v>57.683955512195169</v>
      </c>
      <c r="H6" s="42">
        <v>0.23</v>
      </c>
      <c r="I6" s="42">
        <v>0.05</v>
      </c>
      <c r="J6" s="42">
        <v>14.68</v>
      </c>
    </row>
    <row r="7" spans="1:10" ht="15.75" x14ac:dyDescent="0.25">
      <c r="A7" s="4"/>
      <c r="B7" s="1" t="s">
        <v>18</v>
      </c>
      <c r="C7" s="83" t="str">
        <f>"-"</f>
        <v>-</v>
      </c>
      <c r="D7" s="84"/>
      <c r="E7" s="86"/>
      <c r="F7" s="17"/>
      <c r="G7" s="85"/>
      <c r="H7" s="83"/>
      <c r="I7" s="83"/>
      <c r="J7" s="83"/>
    </row>
    <row r="8" spans="1:10" x14ac:dyDescent="0.25">
      <c r="A8" s="4"/>
      <c r="B8" s="1" t="s">
        <v>16</v>
      </c>
      <c r="C8" s="2"/>
      <c r="D8" s="20"/>
      <c r="E8" s="16"/>
      <c r="F8" s="17"/>
      <c r="G8" s="10"/>
      <c r="H8" s="10"/>
      <c r="I8" s="10"/>
      <c r="J8" s="11"/>
    </row>
    <row r="9" spans="1:10" x14ac:dyDescent="0.25">
      <c r="A9" s="4"/>
      <c r="B9" s="2"/>
      <c r="C9" s="2"/>
      <c r="D9" s="20"/>
      <c r="E9" s="16"/>
      <c r="F9" s="17"/>
      <c r="G9" s="10"/>
      <c r="H9" s="10"/>
      <c r="I9" s="10"/>
      <c r="J9" s="11"/>
    </row>
    <row r="10" spans="1:10" ht="15.75" thickBot="1" x14ac:dyDescent="0.3">
      <c r="A10" s="5"/>
      <c r="B10" s="6"/>
      <c r="C10" s="6"/>
      <c r="D10" s="21"/>
      <c r="E10" s="71"/>
      <c r="F10" s="18"/>
      <c r="G10" s="12"/>
      <c r="H10" s="12"/>
      <c r="I10" s="12"/>
      <c r="J10" s="13"/>
    </row>
    <row r="11" spans="1:10" x14ac:dyDescent="0.25">
      <c r="A11" s="64" t="s">
        <v>11</v>
      </c>
      <c r="B11" s="72" t="s">
        <v>16</v>
      </c>
      <c r="C11" s="65"/>
      <c r="D11" s="66"/>
      <c r="E11" s="67"/>
      <c r="F11" s="68"/>
      <c r="G11" s="69"/>
      <c r="H11" s="69"/>
      <c r="I11" s="69"/>
      <c r="J11" s="70"/>
    </row>
    <row r="12" spans="1:10" x14ac:dyDescent="0.25">
      <c r="A12" s="4"/>
      <c r="B12" s="2"/>
      <c r="C12" s="2"/>
      <c r="D12" s="20"/>
      <c r="E12" s="16"/>
      <c r="F12" s="17"/>
      <c r="G12" s="10"/>
      <c r="H12" s="10"/>
      <c r="I12" s="10"/>
      <c r="J12" s="11"/>
    </row>
    <row r="13" spans="1:10" ht="15.75" thickBot="1" x14ac:dyDescent="0.3">
      <c r="A13" s="5"/>
      <c r="B13" s="6"/>
      <c r="C13" s="6"/>
      <c r="D13" s="21"/>
      <c r="E13" s="71"/>
      <c r="F13" s="18"/>
      <c r="G13" s="12"/>
      <c r="H13" s="12"/>
      <c r="I13" s="12"/>
      <c r="J13" s="13"/>
    </row>
    <row r="14" spans="1:10" ht="31.5" x14ac:dyDescent="0.25">
      <c r="A14" s="4" t="s">
        <v>12</v>
      </c>
      <c r="B14" s="32" t="s">
        <v>49</v>
      </c>
      <c r="C14" s="33" t="s">
        <v>63</v>
      </c>
      <c r="D14" s="57" t="s">
        <v>64</v>
      </c>
      <c r="E14" s="33" t="s">
        <v>65</v>
      </c>
      <c r="F14" s="25"/>
      <c r="G14" s="37">
        <v>152.29555739999998</v>
      </c>
      <c r="H14" s="37">
        <v>1.66</v>
      </c>
      <c r="I14" s="37">
        <v>9.0399999999999991</v>
      </c>
      <c r="J14" s="37">
        <v>18.03</v>
      </c>
    </row>
    <row r="15" spans="1:10" ht="15.75" x14ac:dyDescent="0.25">
      <c r="A15" s="4"/>
      <c r="B15" s="1" t="s">
        <v>13</v>
      </c>
      <c r="C15" s="33" t="str">
        <f>"54-2с-2020"</f>
        <v>54-2с-2020</v>
      </c>
      <c r="D15" s="34" t="s">
        <v>66</v>
      </c>
      <c r="E15" s="33" t="str">
        <f>"250"</f>
        <v>250</v>
      </c>
      <c r="F15" s="26"/>
      <c r="G15" s="40">
        <v>454.86140999999998</v>
      </c>
      <c r="H15" s="40">
        <v>8.65</v>
      </c>
      <c r="I15" s="40">
        <v>22.75</v>
      </c>
      <c r="J15" s="40">
        <v>59.91</v>
      </c>
    </row>
    <row r="16" spans="1:10" ht="15.75" x14ac:dyDescent="0.25">
      <c r="A16" s="4"/>
      <c r="B16" s="1" t="s">
        <v>14</v>
      </c>
      <c r="C16" s="83" t="str">
        <f>""</f>
        <v/>
      </c>
      <c r="D16" s="84"/>
      <c r="E16" s="83"/>
      <c r="F16" s="30"/>
      <c r="G16" s="85"/>
      <c r="H16" s="85"/>
      <c r="I16" s="85"/>
      <c r="J16" s="85"/>
    </row>
    <row r="17" spans="1:10" ht="15.75" x14ac:dyDescent="0.25">
      <c r="A17" s="4"/>
      <c r="B17" s="1" t="s">
        <v>15</v>
      </c>
      <c r="C17" s="33"/>
      <c r="D17" s="34" t="s">
        <v>67</v>
      </c>
      <c r="E17" s="33" t="str">
        <f>"200"</f>
        <v>200</v>
      </c>
      <c r="F17" s="26"/>
      <c r="G17" s="40">
        <v>151.62023360000001</v>
      </c>
      <c r="H17" s="40">
        <v>4.67</v>
      </c>
      <c r="I17" s="40">
        <v>6.31</v>
      </c>
      <c r="J17" s="40">
        <v>20.260000000000002</v>
      </c>
    </row>
    <row r="18" spans="1:10" ht="15.75" x14ac:dyDescent="0.25">
      <c r="A18" s="4"/>
      <c r="B18" s="1" t="s">
        <v>22</v>
      </c>
      <c r="C18" s="33" t="str">
        <f>"6/10"</f>
        <v>6/10</v>
      </c>
      <c r="D18" s="34" t="s">
        <v>68</v>
      </c>
      <c r="E18" s="33" t="str">
        <f>"200"</f>
        <v>200</v>
      </c>
      <c r="F18" s="26"/>
      <c r="G18" s="40">
        <v>87.598919999999993</v>
      </c>
      <c r="H18" s="40">
        <v>1.02</v>
      </c>
      <c r="I18" s="40">
        <v>0.06</v>
      </c>
      <c r="J18" s="40">
        <v>23.18</v>
      </c>
    </row>
    <row r="19" spans="1:10" x14ac:dyDescent="0.25">
      <c r="A19" s="4"/>
      <c r="B19" s="1" t="s">
        <v>50</v>
      </c>
      <c r="C19" s="2"/>
      <c r="D19" s="20"/>
      <c r="E19" s="16"/>
      <c r="F19" s="17"/>
      <c r="G19" s="10"/>
      <c r="H19" s="10"/>
      <c r="I19" s="10"/>
      <c r="J19" s="11"/>
    </row>
    <row r="20" spans="1:10" ht="15.75" x14ac:dyDescent="0.25">
      <c r="A20" s="4"/>
      <c r="B20" s="1" t="s">
        <v>51</v>
      </c>
      <c r="C20" s="2"/>
      <c r="D20" s="84"/>
      <c r="E20" s="83"/>
      <c r="F20" s="85"/>
      <c r="G20" s="85"/>
      <c r="H20" s="83"/>
      <c r="I20" s="83"/>
      <c r="J20" s="83"/>
    </row>
    <row r="21" spans="1:10" ht="15.75" x14ac:dyDescent="0.25">
      <c r="A21" s="4"/>
      <c r="B21" s="76"/>
      <c r="C21" s="76"/>
      <c r="D21" s="36" t="s">
        <v>28</v>
      </c>
      <c r="E21" s="35" t="str">
        <f>"150"</f>
        <v>150</v>
      </c>
      <c r="F21" s="26"/>
      <c r="G21" s="42">
        <v>73.02</v>
      </c>
      <c r="H21" s="42">
        <v>0.6</v>
      </c>
      <c r="I21" s="42">
        <v>0.6</v>
      </c>
      <c r="J21" s="42">
        <v>17.399999999999999</v>
      </c>
    </row>
    <row r="22" spans="1:10" ht="15.75" thickBot="1" x14ac:dyDescent="0.3">
      <c r="A22" s="5"/>
      <c r="B22" s="6"/>
      <c r="C22" s="6"/>
      <c r="D22" s="21"/>
      <c r="E22" s="71"/>
      <c r="F22" s="18"/>
      <c r="G22" s="12"/>
      <c r="H22" s="12"/>
      <c r="I22" s="12"/>
      <c r="J22" s="13"/>
    </row>
    <row r="23" spans="1:10" x14ac:dyDescent="0.25">
      <c r="A23" s="64" t="s">
        <v>52</v>
      </c>
      <c r="B23" s="72" t="s">
        <v>53</v>
      </c>
      <c r="C23" s="65"/>
      <c r="D23" s="66"/>
      <c r="E23" s="67"/>
      <c r="F23" s="68"/>
      <c r="G23" s="69"/>
      <c r="H23" s="69"/>
      <c r="I23" s="69"/>
      <c r="J23" s="70"/>
    </row>
    <row r="24" spans="1:10" x14ac:dyDescent="0.25">
      <c r="A24" s="4"/>
      <c r="B24" s="23" t="s">
        <v>22</v>
      </c>
      <c r="C24" s="2"/>
      <c r="D24" s="20"/>
      <c r="E24" s="16"/>
      <c r="F24" s="17"/>
      <c r="G24" s="10"/>
      <c r="H24" s="10"/>
      <c r="I24" s="10"/>
      <c r="J24" s="11"/>
    </row>
    <row r="25" spans="1:10" x14ac:dyDescent="0.25">
      <c r="A25" s="4"/>
      <c r="B25" s="76"/>
      <c r="C25" s="76"/>
      <c r="D25" s="77"/>
      <c r="E25" s="78"/>
      <c r="F25" s="79"/>
      <c r="G25" s="80"/>
      <c r="H25" s="80"/>
      <c r="I25" s="80"/>
      <c r="J25" s="81"/>
    </row>
    <row r="26" spans="1:10" ht="15.75" thickBot="1" x14ac:dyDescent="0.3">
      <c r="A26" s="5"/>
      <c r="B26" s="6"/>
      <c r="C26" s="6"/>
      <c r="D26" s="21"/>
      <c r="E26" s="71"/>
      <c r="F26" s="18"/>
      <c r="G26" s="12"/>
      <c r="H26" s="12"/>
      <c r="I26" s="12"/>
      <c r="J26" s="13"/>
    </row>
    <row r="27" spans="1:10" x14ac:dyDescent="0.25">
      <c r="A27" s="4" t="s">
        <v>54</v>
      </c>
      <c r="B27" s="3" t="s">
        <v>10</v>
      </c>
      <c r="C27" s="73"/>
      <c r="D27" s="74"/>
      <c r="E27" s="75"/>
      <c r="F27" s="19"/>
      <c r="G27" s="14"/>
      <c r="H27" s="14"/>
      <c r="I27" s="14"/>
      <c r="J27" s="15"/>
    </row>
    <row r="28" spans="1:10" x14ac:dyDescent="0.25">
      <c r="A28" s="4"/>
      <c r="B28" s="1" t="s">
        <v>15</v>
      </c>
      <c r="C28" s="2"/>
      <c r="D28" s="20"/>
      <c r="E28" s="16"/>
      <c r="F28" s="17"/>
      <c r="G28" s="10"/>
      <c r="H28" s="10"/>
      <c r="I28" s="10"/>
      <c r="J28" s="11"/>
    </row>
    <row r="29" spans="1:10" x14ac:dyDescent="0.25">
      <c r="A29" s="4"/>
      <c r="B29" s="1" t="s">
        <v>22</v>
      </c>
      <c r="C29" s="2"/>
      <c r="D29" s="20"/>
      <c r="E29" s="16"/>
      <c r="F29" s="17"/>
      <c r="G29" s="10"/>
      <c r="H29" s="10"/>
      <c r="I29" s="10"/>
      <c r="J29" s="11"/>
    </row>
    <row r="30" spans="1:10" x14ac:dyDescent="0.25">
      <c r="A30" s="4"/>
      <c r="B30" s="1" t="s">
        <v>18</v>
      </c>
      <c r="C30" s="2"/>
      <c r="D30" s="20"/>
      <c r="E30" s="16"/>
      <c r="F30" s="17"/>
      <c r="G30" s="10"/>
      <c r="H30" s="10"/>
      <c r="I30" s="10"/>
      <c r="J30" s="11"/>
    </row>
    <row r="31" spans="1:10" x14ac:dyDescent="0.25">
      <c r="A31" s="4"/>
      <c r="B31" s="76"/>
      <c r="C31" s="76"/>
      <c r="D31" s="77"/>
      <c r="E31" s="78"/>
      <c r="F31" s="79"/>
      <c r="G31" s="80"/>
      <c r="H31" s="80"/>
      <c r="I31" s="80"/>
      <c r="J31" s="81"/>
    </row>
    <row r="32" spans="1:10" ht="15.75" thickBot="1" x14ac:dyDescent="0.3">
      <c r="A32" s="5"/>
      <c r="B32" s="6"/>
      <c r="C32" s="6"/>
      <c r="D32" s="21"/>
      <c r="E32" s="71"/>
      <c r="F32" s="18"/>
      <c r="G32" s="12"/>
      <c r="H32" s="12"/>
      <c r="I32" s="12"/>
      <c r="J32" s="13"/>
    </row>
    <row r="33" spans="1:10" x14ac:dyDescent="0.25">
      <c r="A33" s="64" t="s">
        <v>55</v>
      </c>
      <c r="B33" s="72" t="s">
        <v>56</v>
      </c>
      <c r="C33" s="65"/>
      <c r="D33" s="66"/>
      <c r="E33" s="67"/>
      <c r="F33" s="68"/>
      <c r="G33" s="69"/>
      <c r="H33" s="69"/>
      <c r="I33" s="69"/>
      <c r="J33" s="70"/>
    </row>
    <row r="34" spans="1:10" x14ac:dyDescent="0.25">
      <c r="A34" s="4"/>
      <c r="B34" s="23" t="s">
        <v>53</v>
      </c>
      <c r="C34" s="73"/>
      <c r="D34" s="74"/>
      <c r="E34" s="75"/>
      <c r="F34" s="19"/>
      <c r="G34" s="14"/>
      <c r="H34" s="14"/>
      <c r="I34" s="14"/>
      <c r="J34" s="15"/>
    </row>
    <row r="35" spans="1:10" x14ac:dyDescent="0.25">
      <c r="A35" s="4"/>
      <c r="B35" s="23" t="s">
        <v>22</v>
      </c>
      <c r="C35" s="2"/>
      <c r="D35" s="20"/>
      <c r="E35" s="16"/>
      <c r="F35" s="17"/>
      <c r="G35" s="10"/>
      <c r="H35" s="10"/>
      <c r="I35" s="10"/>
      <c r="J35" s="11"/>
    </row>
    <row r="36" spans="1:10" x14ac:dyDescent="0.25">
      <c r="A36" s="4"/>
      <c r="B36" s="82" t="s">
        <v>16</v>
      </c>
      <c r="C36" s="76"/>
      <c r="D36" s="77"/>
      <c r="E36" s="78"/>
      <c r="F36" s="79"/>
      <c r="G36" s="80"/>
      <c r="H36" s="80"/>
      <c r="I36" s="80"/>
      <c r="J36" s="81"/>
    </row>
    <row r="37" spans="1:10" x14ac:dyDescent="0.25">
      <c r="A37" s="4"/>
      <c r="B37" s="76"/>
      <c r="C37" s="76"/>
      <c r="D37" s="77"/>
      <c r="E37" s="78"/>
      <c r="F37" s="79"/>
      <c r="G37" s="80"/>
      <c r="H37" s="80"/>
      <c r="I37" s="80"/>
      <c r="J37" s="81"/>
    </row>
    <row r="38" spans="1:10" ht="15.75" thickBot="1" x14ac:dyDescent="0.3">
      <c r="A38" s="5"/>
      <c r="B38" s="6"/>
      <c r="C38" s="6"/>
      <c r="D38" s="21"/>
      <c r="E38" s="71"/>
      <c r="F38" s="18"/>
      <c r="G38" s="12"/>
      <c r="H38" s="12"/>
      <c r="I38" s="12"/>
      <c r="J38" s="13"/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D14" sqref="D14"/>
    </sheetView>
  </sheetViews>
  <sheetFormatPr defaultRowHeight="15" x14ac:dyDescent="0.25"/>
  <cols>
    <col min="4" max="4" width="39" customWidth="1"/>
  </cols>
  <sheetData>
    <row r="1" spans="1:10" ht="15.6" customHeight="1" x14ac:dyDescent="0.25">
      <c r="A1" t="s">
        <v>0</v>
      </c>
      <c r="B1" s="87" t="s">
        <v>70</v>
      </c>
      <c r="C1" s="88"/>
      <c r="D1" s="89"/>
      <c r="E1" t="s">
        <v>17</v>
      </c>
      <c r="F1" s="16"/>
    </row>
    <row r="2" spans="1:10" ht="15.6" customHeight="1" thickBot="1" x14ac:dyDescent="0.3"/>
    <row r="3" spans="1:10" ht="15.6" customHeight="1" thickBot="1" x14ac:dyDescent="0.3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29</v>
      </c>
      <c r="G3" s="8" t="s">
        <v>6</v>
      </c>
      <c r="H3" s="8" t="s">
        <v>7</v>
      </c>
      <c r="I3" s="9" t="s">
        <v>8</v>
      </c>
    </row>
    <row r="4" spans="1:10" ht="15.6" customHeight="1" x14ac:dyDescent="0.25">
      <c r="A4" s="90"/>
      <c r="B4" s="3"/>
      <c r="C4" s="41" t="str">
        <f>"3/2"</f>
        <v>3/2</v>
      </c>
      <c r="D4" s="57" t="s">
        <v>26</v>
      </c>
      <c r="E4" s="41" t="str">
        <f>"250"</f>
        <v>250</v>
      </c>
      <c r="F4" s="40">
        <v>94.677054999999996</v>
      </c>
      <c r="G4" s="40">
        <v>1.88</v>
      </c>
      <c r="H4" s="40">
        <v>5.22</v>
      </c>
      <c r="I4" s="40">
        <v>11.06</v>
      </c>
    </row>
    <row r="5" spans="1:10" ht="27.75" customHeight="1" x14ac:dyDescent="0.25">
      <c r="A5" s="91"/>
      <c r="B5" s="22"/>
      <c r="C5" s="94" t="s">
        <v>80</v>
      </c>
      <c r="D5" s="95" t="s">
        <v>81</v>
      </c>
      <c r="E5" s="100">
        <v>180</v>
      </c>
      <c r="F5" s="26">
        <v>25</v>
      </c>
      <c r="G5" s="96">
        <v>132.58571249999997</v>
      </c>
      <c r="H5" s="96">
        <v>3.11</v>
      </c>
      <c r="I5" s="96">
        <v>3.67</v>
      </c>
      <c r="J5" s="96">
        <v>22.07</v>
      </c>
    </row>
    <row r="6" spans="1:10" ht="15.6" customHeight="1" x14ac:dyDescent="0.25">
      <c r="A6" s="91"/>
      <c r="B6" s="22"/>
      <c r="C6" s="97" t="s">
        <v>82</v>
      </c>
      <c r="D6" s="98" t="s">
        <v>83</v>
      </c>
      <c r="E6" s="101">
        <v>100</v>
      </c>
      <c r="F6" s="93">
        <v>102.1</v>
      </c>
      <c r="G6" s="99">
        <v>256.08390300000002</v>
      </c>
      <c r="H6" s="99">
        <v>11.26</v>
      </c>
      <c r="I6" s="99">
        <v>18.68</v>
      </c>
      <c r="J6" s="99">
        <v>10.7</v>
      </c>
    </row>
    <row r="7" spans="1:10" ht="15.6" customHeight="1" x14ac:dyDescent="0.25">
      <c r="A7" s="91"/>
      <c r="B7" s="22"/>
      <c r="C7" s="35" t="s">
        <v>39</v>
      </c>
      <c r="D7" s="36" t="s">
        <v>25</v>
      </c>
      <c r="E7" s="59">
        <v>100</v>
      </c>
      <c r="F7" s="38">
        <v>173.34174227272729</v>
      </c>
      <c r="G7" s="38">
        <v>9.77</v>
      </c>
      <c r="H7" s="38">
        <v>14.16</v>
      </c>
      <c r="I7" s="38">
        <v>1.76</v>
      </c>
    </row>
    <row r="8" spans="1:10" ht="15.6" customHeight="1" x14ac:dyDescent="0.25">
      <c r="A8" s="91"/>
      <c r="B8" s="22"/>
      <c r="C8" s="33" t="str">
        <f>"6/10"</f>
        <v>6/10</v>
      </c>
      <c r="D8" s="34" t="s">
        <v>30</v>
      </c>
      <c r="E8" s="33" t="str">
        <f>"180"</f>
        <v>180</v>
      </c>
      <c r="F8" s="37">
        <v>62.114543999999995</v>
      </c>
      <c r="G8" s="33">
        <v>0.92</v>
      </c>
      <c r="H8" s="33">
        <v>0.05</v>
      </c>
      <c r="I8" s="33">
        <v>16.46</v>
      </c>
    </row>
    <row r="9" spans="1:10" ht="15.6" customHeight="1" x14ac:dyDescent="0.25">
      <c r="A9" s="91"/>
      <c r="B9" s="22"/>
      <c r="C9" s="44" t="str">
        <f>"-"</f>
        <v>-</v>
      </c>
      <c r="D9" s="45" t="s">
        <v>21</v>
      </c>
      <c r="E9" s="51">
        <v>30</v>
      </c>
      <c r="F9" s="40">
        <v>67.170299999999997</v>
      </c>
      <c r="G9" s="40">
        <v>1.98</v>
      </c>
      <c r="H9" s="40">
        <v>0.2</v>
      </c>
      <c r="I9" s="40">
        <v>14.07</v>
      </c>
    </row>
    <row r="10" spans="1:10" ht="15.6" customHeight="1" x14ac:dyDescent="0.25">
      <c r="A10" s="91"/>
      <c r="B10" s="22"/>
      <c r="C10" s="44" t="str">
        <f>"-"</f>
        <v>-</v>
      </c>
      <c r="D10" s="45" t="s">
        <v>24</v>
      </c>
      <c r="E10" s="46">
        <v>30</v>
      </c>
      <c r="F10" s="42">
        <v>58.013999999999996</v>
      </c>
      <c r="G10" s="42">
        <v>1.98</v>
      </c>
      <c r="H10" s="42">
        <v>0.36</v>
      </c>
      <c r="I10" s="42">
        <v>12.51</v>
      </c>
    </row>
    <row r="11" spans="1:10" ht="15.6" customHeight="1" x14ac:dyDescent="0.25">
      <c r="A11" s="91"/>
      <c r="B11" s="22"/>
      <c r="C11" s="44"/>
      <c r="D11" s="45" t="s">
        <v>31</v>
      </c>
      <c r="E11" s="50" t="str">
        <f>"200"</f>
        <v>200</v>
      </c>
      <c r="F11" s="50">
        <v>80</v>
      </c>
      <c r="G11" s="50">
        <v>1</v>
      </c>
      <c r="H11" s="50">
        <v>0.2</v>
      </c>
      <c r="I11" s="50">
        <v>20</v>
      </c>
    </row>
    <row r="12" spans="1:10" ht="15.6" customHeight="1" x14ac:dyDescent="0.25">
      <c r="A12" s="91"/>
      <c r="B12" s="22"/>
      <c r="C12" s="60">
        <v>365</v>
      </c>
      <c r="D12" s="45" t="s">
        <v>41</v>
      </c>
      <c r="E12" s="51">
        <v>100</v>
      </c>
      <c r="F12" s="50">
        <v>438</v>
      </c>
      <c r="G12" s="50">
        <v>7.4</v>
      </c>
      <c r="H12" s="50">
        <v>23.3</v>
      </c>
      <c r="I12" s="50">
        <v>49.3</v>
      </c>
    </row>
    <row r="13" spans="1:10" ht="15.6" customHeight="1" x14ac:dyDescent="0.25">
      <c r="A13" s="91"/>
      <c r="B13" s="22"/>
      <c r="C13" s="44" t="s">
        <v>42</v>
      </c>
      <c r="D13" s="45" t="s">
        <v>32</v>
      </c>
      <c r="E13" s="51">
        <v>100</v>
      </c>
      <c r="F13" s="50">
        <v>376</v>
      </c>
      <c r="G13" s="50">
        <v>14.2</v>
      </c>
      <c r="H13" s="50">
        <v>22.9</v>
      </c>
      <c r="I13" s="50">
        <v>27.4</v>
      </c>
    </row>
    <row r="14" spans="1:10" ht="15.6" customHeight="1" x14ac:dyDescent="0.25">
      <c r="A14" s="91"/>
      <c r="B14" s="22"/>
      <c r="C14" s="44" t="str">
        <f>"22/12"</f>
        <v>22/12</v>
      </c>
      <c r="D14" s="45" t="s">
        <v>33</v>
      </c>
      <c r="E14" s="51">
        <v>100</v>
      </c>
      <c r="F14" s="50">
        <v>183</v>
      </c>
      <c r="G14" s="50">
        <v>5.3</v>
      </c>
      <c r="H14" s="50">
        <v>4.9000000000000004</v>
      </c>
      <c r="I14" s="50">
        <v>28.4</v>
      </c>
    </row>
    <row r="15" spans="1:10" ht="15.6" customHeight="1" x14ac:dyDescent="0.25">
      <c r="A15" s="91"/>
      <c r="B15" s="22"/>
      <c r="C15" s="44" t="str">
        <f>"17/12"</f>
        <v>17/12</v>
      </c>
      <c r="D15" s="45" t="s">
        <v>43</v>
      </c>
      <c r="E15" s="51">
        <v>100</v>
      </c>
      <c r="F15" s="50">
        <v>340</v>
      </c>
      <c r="G15" s="50">
        <v>7.7</v>
      </c>
      <c r="H15" s="50">
        <v>7.4</v>
      </c>
      <c r="I15" s="50">
        <v>59.9</v>
      </c>
    </row>
    <row r="16" spans="1:10" ht="15.6" customHeight="1" x14ac:dyDescent="0.25">
      <c r="A16" s="91"/>
      <c r="B16" s="1"/>
      <c r="C16" s="44" t="str">
        <f>"25/12"</f>
        <v>25/12</v>
      </c>
      <c r="D16" s="45" t="s">
        <v>34</v>
      </c>
      <c r="E16" s="51">
        <v>100</v>
      </c>
      <c r="F16" s="50">
        <v>257</v>
      </c>
      <c r="G16" s="50">
        <v>8.6</v>
      </c>
      <c r="H16" s="50">
        <v>3.5</v>
      </c>
      <c r="I16" s="50">
        <v>46.5</v>
      </c>
    </row>
    <row r="17" spans="1:9" ht="15.6" customHeight="1" x14ac:dyDescent="0.25">
      <c r="A17" s="91"/>
      <c r="B17" s="1"/>
      <c r="C17" s="60">
        <v>412</v>
      </c>
      <c r="D17" s="47" t="s">
        <v>35</v>
      </c>
      <c r="E17" s="52">
        <v>100</v>
      </c>
      <c r="F17" s="48">
        <v>297</v>
      </c>
      <c r="G17" s="48">
        <v>11.1</v>
      </c>
      <c r="H17" s="48">
        <v>14.1</v>
      </c>
      <c r="I17" s="48">
        <v>30</v>
      </c>
    </row>
    <row r="18" spans="1:9" ht="15.6" customHeight="1" x14ac:dyDescent="0.25">
      <c r="A18" s="91"/>
      <c r="B18" s="32"/>
      <c r="C18" s="61" t="str">
        <f>"15/12"</f>
        <v>15/12</v>
      </c>
      <c r="D18" s="45" t="s">
        <v>44</v>
      </c>
      <c r="E18" s="51">
        <v>100</v>
      </c>
      <c r="F18" s="50">
        <v>272</v>
      </c>
      <c r="G18" s="50">
        <v>8.5</v>
      </c>
      <c r="H18" s="50">
        <v>1.6</v>
      </c>
      <c r="I18" s="50">
        <v>53.8</v>
      </c>
    </row>
    <row r="19" spans="1:9" ht="15.6" customHeight="1" x14ac:dyDescent="0.25">
      <c r="A19" s="92"/>
      <c r="B19" s="27"/>
      <c r="C19" s="62" t="str">
        <f>"07/12"</f>
        <v>07/12</v>
      </c>
      <c r="D19" s="45" t="s">
        <v>45</v>
      </c>
      <c r="E19" s="51">
        <v>100</v>
      </c>
      <c r="F19" s="50">
        <v>301</v>
      </c>
      <c r="G19" s="50">
        <v>7.4</v>
      </c>
      <c r="H19" s="50">
        <v>8.6</v>
      </c>
      <c r="I19" s="50">
        <v>47.1</v>
      </c>
    </row>
    <row r="20" spans="1:9" ht="15.6" customHeight="1" x14ac:dyDescent="0.25">
      <c r="A20" s="53"/>
      <c r="B20" s="54"/>
      <c r="C20" s="62" t="str">
        <f>"18/12"</f>
        <v>18/12</v>
      </c>
      <c r="D20" s="45" t="s">
        <v>46</v>
      </c>
      <c r="E20" s="51">
        <v>100</v>
      </c>
      <c r="F20" s="50">
        <v>192</v>
      </c>
      <c r="G20" s="50">
        <v>5.7</v>
      </c>
      <c r="H20" s="50">
        <v>6</v>
      </c>
      <c r="I20" s="50">
        <v>27.4</v>
      </c>
    </row>
    <row r="21" spans="1:9" ht="15.6" customHeight="1" x14ac:dyDescent="0.25">
      <c r="A21" s="53"/>
      <c r="B21" s="54"/>
      <c r="C21" s="62" t="str">
        <f>"05/12"</f>
        <v>05/12</v>
      </c>
      <c r="D21" s="45" t="s">
        <v>47</v>
      </c>
      <c r="E21" s="51">
        <v>100</v>
      </c>
      <c r="F21" s="50">
        <v>299</v>
      </c>
      <c r="G21" s="50">
        <v>14</v>
      </c>
      <c r="H21" s="50">
        <v>12.5</v>
      </c>
      <c r="I21" s="50">
        <v>31.3</v>
      </c>
    </row>
    <row r="22" spans="1:9" ht="15.6" customHeight="1" x14ac:dyDescent="0.25">
      <c r="A22" s="53"/>
      <c r="B22" s="54"/>
      <c r="C22" s="44"/>
      <c r="D22" s="45" t="s">
        <v>36</v>
      </c>
      <c r="E22" s="51">
        <v>38</v>
      </c>
      <c r="F22" s="50">
        <v>201.4</v>
      </c>
      <c r="G22" s="50">
        <v>1.94</v>
      </c>
      <c r="H22" s="50">
        <v>12.24</v>
      </c>
      <c r="I22" s="50">
        <v>20.86</v>
      </c>
    </row>
    <row r="23" spans="1:9" ht="15.6" customHeight="1" x14ac:dyDescent="0.25">
      <c r="A23" s="53"/>
      <c r="B23" s="54"/>
      <c r="C23" s="44"/>
      <c r="D23" s="45" t="s">
        <v>37</v>
      </c>
      <c r="E23" s="51">
        <v>30</v>
      </c>
      <c r="F23" s="50">
        <v>129</v>
      </c>
      <c r="G23" s="50">
        <v>1.3</v>
      </c>
      <c r="H23" s="50">
        <v>5.4</v>
      </c>
      <c r="I23" s="50">
        <v>18.899999999999999</v>
      </c>
    </row>
    <row r="24" spans="1:9" ht="15.6" customHeight="1" x14ac:dyDescent="0.25">
      <c r="A24" s="53"/>
      <c r="B24" s="54"/>
      <c r="C24" s="44"/>
      <c r="D24" s="45" t="s">
        <v>38</v>
      </c>
      <c r="E24" s="51">
        <v>30</v>
      </c>
      <c r="F24" s="50">
        <v>156</v>
      </c>
      <c r="G24" s="50">
        <v>1.05</v>
      </c>
      <c r="H24" s="50">
        <v>9</v>
      </c>
      <c r="I24" s="50">
        <v>17.399999999999999</v>
      </c>
    </row>
    <row r="25" spans="1:9" ht="15.6" customHeight="1" x14ac:dyDescent="0.25">
      <c r="A25" s="53"/>
      <c r="B25" s="54"/>
      <c r="C25" s="44"/>
      <c r="D25" s="45"/>
      <c r="E25" s="51"/>
      <c r="F25" s="50"/>
      <c r="G25" s="50"/>
      <c r="H25" s="50"/>
      <c r="I25" s="50"/>
    </row>
    <row r="26" spans="1:9" ht="15.6" customHeight="1" thickBot="1" x14ac:dyDescent="0.3">
      <c r="A26" s="29"/>
      <c r="B26" s="28"/>
      <c r="C26" s="49"/>
      <c r="D26" s="55"/>
      <c r="E26" s="56"/>
      <c r="F26" s="31"/>
      <c r="G26" s="31"/>
      <c r="H26" s="31"/>
      <c r="I26" s="31"/>
    </row>
    <row r="27" spans="1:9" ht="15.75" thickTop="1" x14ac:dyDescent="0.25"/>
  </sheetData>
  <mergeCells count="2">
    <mergeCell ref="B1:D1"/>
    <mergeCell ref="A4:A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5-11 класс</vt:lpstr>
      <vt:lpstr>1-4 ОВЗ</vt:lpstr>
      <vt:lpstr>5-11 ОВЗ</vt:lpstr>
      <vt:lpstr>Фенилкетонуриевая диета</vt:lpstr>
      <vt:lpstr>Доп.питание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nt196196@outlook.com</cp:lastModifiedBy>
  <cp:lastPrinted>2021-09-02T03:33:07Z</cp:lastPrinted>
  <dcterms:created xsi:type="dcterms:W3CDTF">2015-06-05T18:19:34Z</dcterms:created>
  <dcterms:modified xsi:type="dcterms:W3CDTF">2026-09-02T07:43:33Z</dcterms:modified>
</cp:coreProperties>
</file>